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ANA\Desktop\ZAVRŠNI 2025\KONAČNO\"/>
    </mc:Choice>
  </mc:AlternateContent>
  <xr:revisionPtr revIDLastSave="0" documentId="13_ncr:1_{3499176C-B715-458F-8421-76422734CBDF}" xr6:coauthVersionLast="36" xr6:coauthVersionMax="36" xr10:uidLastSave="{00000000-0000-0000-0000-000000000000}"/>
  <bookViews>
    <workbookView xWindow="-120" yWindow="-120" windowWidth="29040" windowHeight="1599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F340" i="9"/>
  <c r="F339" i="9"/>
  <c r="F338" i="9"/>
  <c r="F337" i="9"/>
  <c r="F336" i="9"/>
  <c r="H335" i="9"/>
  <c r="E335" i="9" s="1"/>
  <c r="B335" i="9" s="1"/>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E328" i="9" s="1"/>
  <c r="G328" i="9"/>
  <c r="F328" i="9"/>
  <c r="B328" i="9"/>
  <c r="H327" i="9"/>
  <c r="E327" i="9" s="1"/>
  <c r="B327" i="9" s="1"/>
  <c r="G327" i="9"/>
  <c r="F327" i="9"/>
  <c r="H326" i="9"/>
  <c r="G326" i="9"/>
  <c r="F326" i="9"/>
  <c r="H325" i="9"/>
  <c r="G325" i="9"/>
  <c r="E325" i="9" s="1"/>
  <c r="F325" i="9"/>
  <c r="H324" i="9"/>
  <c r="G324" i="9"/>
  <c r="F324" i="9"/>
  <c r="H323" i="9"/>
  <c r="G323" i="9"/>
  <c r="F323" i="9"/>
  <c r="E323" i="9"/>
  <c r="B323" i="9" s="1"/>
  <c r="H322" i="9"/>
  <c r="G322" i="9"/>
  <c r="F322" i="9"/>
  <c r="H321" i="9"/>
  <c r="G321" i="9"/>
  <c r="E321" i="9" s="1"/>
  <c r="F321" i="9"/>
  <c r="H320" i="9"/>
  <c r="G320" i="9"/>
  <c r="F320" i="9"/>
  <c r="H319" i="9"/>
  <c r="G319" i="9"/>
  <c r="F319" i="9"/>
  <c r="E319" i="9"/>
  <c r="B319" i="9" s="1"/>
  <c r="H318" i="9"/>
  <c r="G318" i="9"/>
  <c r="F318" i="9"/>
  <c r="E318" i="9"/>
  <c r="H317" i="9"/>
  <c r="G317" i="9"/>
  <c r="E317" i="9" s="1"/>
  <c r="B317" i="9" s="1"/>
  <c r="F317" i="9"/>
  <c r="F316" i="9"/>
  <c r="F315" i="9"/>
  <c r="F314" i="9"/>
  <c r="H313" i="9"/>
  <c r="G313" i="9"/>
  <c r="E313" i="9" s="1"/>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c r="E292" i="9"/>
  <c r="M291" i="9"/>
  <c r="L291" i="9"/>
  <c r="F291" i="9"/>
  <c r="E291" i="9"/>
  <c r="M290" i="9"/>
  <c r="L290" i="9"/>
  <c r="F290" i="9" s="1"/>
  <c r="B290" i="9" s="1"/>
  <c r="E290" i="9"/>
  <c r="M289" i="9"/>
  <c r="L289" i="9"/>
  <c r="F289" i="9" s="1"/>
  <c r="E289" i="9"/>
  <c r="M288" i="9"/>
  <c r="L288" i="9"/>
  <c r="F288" i="9"/>
  <c r="B288" i="9" s="1"/>
  <c r="E288" i="9"/>
  <c r="M287" i="9"/>
  <c r="L287" i="9"/>
  <c r="F287" i="9" s="1"/>
  <c r="E287" i="9"/>
  <c r="M286" i="9"/>
  <c r="L286" i="9"/>
  <c r="F286" i="9" s="1"/>
  <c r="E286" i="9"/>
  <c r="B286" i="9"/>
  <c r="M285" i="9"/>
  <c r="L285" i="9"/>
  <c r="E285" i="9"/>
  <c r="M284" i="9"/>
  <c r="F284" i="9" s="1"/>
  <c r="L284" i="9"/>
  <c r="E284" i="9"/>
  <c r="B284" i="9"/>
  <c r="M283" i="9"/>
  <c r="L283" i="9"/>
  <c r="F283" i="9"/>
  <c r="E283" i="9"/>
  <c r="B283" i="9" s="1"/>
  <c r="M282" i="9"/>
  <c r="L282" i="9"/>
  <c r="F282" i="9"/>
  <c r="B282" i="9" s="1"/>
  <c r="E282" i="9"/>
  <c r="M281" i="9"/>
  <c r="L281" i="9"/>
  <c r="F281" i="9" s="1"/>
  <c r="E281" i="9"/>
  <c r="B281" i="9" s="1"/>
  <c r="M280" i="9"/>
  <c r="L280" i="9"/>
  <c r="F280" i="9"/>
  <c r="B280" i="9" s="1"/>
  <c r="E280" i="9"/>
  <c r="M279" i="9"/>
  <c r="L279" i="9"/>
  <c r="F279" i="9" s="1"/>
  <c r="E279" i="9"/>
  <c r="M278" i="9"/>
  <c r="L278" i="9"/>
  <c r="F278" i="9" s="1"/>
  <c r="B278" i="9" s="1"/>
  <c r="E278" i="9"/>
  <c r="M277" i="9"/>
  <c r="L277" i="9"/>
  <c r="E277" i="9"/>
  <c r="M276" i="9"/>
  <c r="F276" i="9" s="1"/>
  <c r="B276" i="9" s="1"/>
  <c r="L276" i="9"/>
  <c r="E276" i="9"/>
  <c r="M275" i="9"/>
  <c r="L275" i="9"/>
  <c r="F275" i="9"/>
  <c r="E275" i="9"/>
  <c r="B275" i="9" s="1"/>
  <c r="M274" i="9"/>
  <c r="L274" i="9"/>
  <c r="F274" i="9"/>
  <c r="B274" i="9" s="1"/>
  <c r="E274" i="9"/>
  <c r="M273" i="9"/>
  <c r="L273" i="9"/>
  <c r="F273" i="9" s="1"/>
  <c r="E273" i="9"/>
  <c r="M272" i="9"/>
  <c r="L272" i="9"/>
  <c r="F272" i="9"/>
  <c r="B272" i="9" s="1"/>
  <c r="E272" i="9"/>
  <c r="M271" i="9"/>
  <c r="L271" i="9"/>
  <c r="F271" i="9" s="1"/>
  <c r="E271" i="9"/>
  <c r="M270" i="9"/>
  <c r="L270" i="9"/>
  <c r="F270" i="9" s="1"/>
  <c r="E270" i="9"/>
  <c r="B270" i="9"/>
  <c r="M269" i="9"/>
  <c r="L269" i="9"/>
  <c r="E269" i="9"/>
  <c r="M268" i="9"/>
  <c r="F268" i="9" s="1"/>
  <c r="L268" i="9"/>
  <c r="E268" i="9"/>
  <c r="B268" i="9"/>
  <c r="M267" i="9"/>
  <c r="L267" i="9"/>
  <c r="F267" i="9"/>
  <c r="E267" i="9"/>
  <c r="B267" i="9" s="1"/>
  <c r="M266" i="9"/>
  <c r="L266" i="9"/>
  <c r="F266" i="9"/>
  <c r="B266" i="9" s="1"/>
  <c r="E266" i="9"/>
  <c r="M265" i="9"/>
  <c r="L265" i="9"/>
  <c r="F265" i="9" s="1"/>
  <c r="E265" i="9"/>
  <c r="B265" i="9" s="1"/>
  <c r="M264" i="9"/>
  <c r="L264" i="9"/>
  <c r="F264" i="9"/>
  <c r="B264" i="9" s="1"/>
  <c r="E264" i="9"/>
  <c r="M263" i="9"/>
  <c r="L263" i="9"/>
  <c r="F263" i="9" s="1"/>
  <c r="E263" i="9"/>
  <c r="M262" i="9"/>
  <c r="L262" i="9"/>
  <c r="F262" i="9" s="1"/>
  <c r="B262" i="9" s="1"/>
  <c r="E262" i="9"/>
  <c r="M261" i="9"/>
  <c r="L261" i="9"/>
  <c r="E261" i="9"/>
  <c r="M260" i="9"/>
  <c r="F260" i="9" s="1"/>
  <c r="B260" i="9" s="1"/>
  <c r="L260" i="9"/>
  <c r="E260" i="9"/>
  <c r="M259" i="9"/>
  <c r="L259" i="9"/>
  <c r="F259" i="9"/>
  <c r="E259" i="9"/>
  <c r="B259" i="9" s="1"/>
  <c r="M258" i="9"/>
  <c r="L258" i="9"/>
  <c r="F258" i="9"/>
  <c r="B258" i="9" s="1"/>
  <c r="E258" i="9"/>
  <c r="M257" i="9"/>
  <c r="L257" i="9"/>
  <c r="F257" i="9" s="1"/>
  <c r="E257" i="9"/>
  <c r="M256" i="9"/>
  <c r="L256" i="9"/>
  <c r="F256" i="9"/>
  <c r="B256" i="9" s="1"/>
  <c r="E256" i="9"/>
  <c r="M255" i="9"/>
  <c r="L255" i="9"/>
  <c r="F255" i="9" s="1"/>
  <c r="E255" i="9"/>
  <c r="M254" i="9"/>
  <c r="L254" i="9"/>
  <c r="F254" i="9" s="1"/>
  <c r="E254" i="9"/>
  <c r="B254" i="9"/>
  <c r="M253" i="9"/>
  <c r="L253" i="9"/>
  <c r="E253" i="9"/>
  <c r="M252" i="9"/>
  <c r="F252" i="9" s="1"/>
  <c r="L252" i="9"/>
  <c r="E252" i="9"/>
  <c r="B252" i="9"/>
  <c r="M251" i="9"/>
  <c r="L251" i="9"/>
  <c r="F251" i="9"/>
  <c r="E251" i="9"/>
  <c r="B251" i="9" s="1"/>
  <c r="M250" i="9"/>
  <c r="L250" i="9"/>
  <c r="F250" i="9"/>
  <c r="B250" i="9" s="1"/>
  <c r="E250" i="9"/>
  <c r="M249" i="9"/>
  <c r="L249" i="9"/>
  <c r="F249" i="9" s="1"/>
  <c r="E249" i="9"/>
  <c r="B249" i="9" s="1"/>
  <c r="M248" i="9"/>
  <c r="L248" i="9"/>
  <c r="F248" i="9"/>
  <c r="B248" i="9" s="1"/>
  <c r="E248" i="9"/>
  <c r="M247" i="9"/>
  <c r="L247" i="9"/>
  <c r="F247" i="9" s="1"/>
  <c r="E247" i="9"/>
  <c r="M246" i="9"/>
  <c r="L246" i="9"/>
  <c r="E246" i="9"/>
  <c r="M245" i="9"/>
  <c r="L245" i="9"/>
  <c r="E245" i="9"/>
  <c r="M244" i="9"/>
  <c r="L244" i="9"/>
  <c r="E244" i="9"/>
  <c r="M243" i="9"/>
  <c r="L243" i="9"/>
  <c r="F243" i="9"/>
  <c r="E243" i="9"/>
  <c r="M242" i="9"/>
  <c r="L242" i="9"/>
  <c r="F242" i="9"/>
  <c r="B242" i="9" s="1"/>
  <c r="E242" i="9"/>
  <c r="M241" i="9"/>
  <c r="L241" i="9"/>
  <c r="F241" i="9" s="1"/>
  <c r="E241" i="9"/>
  <c r="M240" i="9"/>
  <c r="L240" i="9"/>
  <c r="F240" i="9"/>
  <c r="B240" i="9" s="1"/>
  <c r="E240" i="9"/>
  <c r="M239" i="9"/>
  <c r="L239" i="9"/>
  <c r="F239" i="9" s="1"/>
  <c r="E239" i="9"/>
  <c r="M238" i="9"/>
  <c r="L238" i="9"/>
  <c r="F238" i="9" s="1"/>
  <c r="E238" i="9"/>
  <c r="B238" i="9"/>
  <c r="M237" i="9"/>
  <c r="L237" i="9"/>
  <c r="E237" i="9"/>
  <c r="M236" i="9"/>
  <c r="L236" i="9"/>
  <c r="E236" i="9"/>
  <c r="M235" i="9"/>
  <c r="L235" i="9"/>
  <c r="F235" i="9"/>
  <c r="E235" i="9"/>
  <c r="B235" i="9" s="1"/>
  <c r="M234" i="9"/>
  <c r="L234" i="9"/>
  <c r="F234" i="9"/>
  <c r="B234" i="9" s="1"/>
  <c r="E234" i="9"/>
  <c r="M233" i="9"/>
  <c r="L233" i="9"/>
  <c r="F233" i="9" s="1"/>
  <c r="E233" i="9"/>
  <c r="B233" i="9" s="1"/>
  <c r="M232" i="9"/>
  <c r="L232" i="9"/>
  <c r="F232" i="9"/>
  <c r="B232" i="9" s="1"/>
  <c r="E232" i="9"/>
  <c r="M231" i="9"/>
  <c r="L231" i="9"/>
  <c r="F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G170" i="9"/>
  <c r="F170" i="9"/>
  <c r="E170" i="9"/>
  <c r="B170" i="9" s="1"/>
  <c r="H169" i="9"/>
  <c r="G169" i="9"/>
  <c r="F169" i="9"/>
  <c r="H168" i="9"/>
  <c r="E168" i="9" s="1"/>
  <c r="B168" i="9" s="1"/>
  <c r="G168" i="9"/>
  <c r="F168" i="9"/>
  <c r="H167" i="9"/>
  <c r="G167" i="9"/>
  <c r="F167" i="9"/>
  <c r="E167" i="9"/>
  <c r="B167" i="9" s="1"/>
  <c r="H166" i="9"/>
  <c r="G166" i="9"/>
  <c r="E166" i="9" s="1"/>
  <c r="F166" i="9"/>
  <c r="H165" i="9"/>
  <c r="G165" i="9"/>
  <c r="E165" i="9" s="1"/>
  <c r="B165" i="9" s="1"/>
  <c r="F165" i="9"/>
  <c r="H164" i="9"/>
  <c r="G164" i="9"/>
  <c r="E164" i="9" s="1"/>
  <c r="B164" i="9" s="1"/>
  <c r="F164" i="9"/>
  <c r="H163" i="9"/>
  <c r="E163" i="9" s="1"/>
  <c r="G163" i="9"/>
  <c r="F163" i="9"/>
  <c r="B163" i="9"/>
  <c r="H162" i="9"/>
  <c r="G162" i="9"/>
  <c r="F162" i="9"/>
  <c r="E162" i="9"/>
  <c r="B162" i="9" s="1"/>
  <c r="H161" i="9"/>
  <c r="G161" i="9"/>
  <c r="F161" i="9"/>
  <c r="H160" i="9"/>
  <c r="G160" i="9"/>
  <c r="F160" i="9"/>
  <c r="E160" i="9"/>
  <c r="B160" i="9" s="1"/>
  <c r="H159" i="9"/>
  <c r="G159" i="9"/>
  <c r="F159" i="9"/>
  <c r="E159" i="9"/>
  <c r="H158" i="9"/>
  <c r="G158" i="9"/>
  <c r="E158" i="9" s="1"/>
  <c r="F158" i="9"/>
  <c r="H157" i="9"/>
  <c r="G157" i="9"/>
  <c r="E157" i="9" s="1"/>
  <c r="F157" i="9"/>
  <c r="F156" i="9"/>
  <c r="H155" i="9"/>
  <c r="E155" i="9" s="1"/>
  <c r="G155" i="9"/>
  <c r="F155" i="9"/>
  <c r="B155" i="9"/>
  <c r="H154" i="9"/>
  <c r="G154" i="9"/>
  <c r="F154" i="9"/>
  <c r="E154" i="9"/>
  <c r="B154" i="9" s="1"/>
  <c r="H153" i="9"/>
  <c r="G153" i="9"/>
  <c r="F153" i="9"/>
  <c r="H152" i="9"/>
  <c r="G152" i="9"/>
  <c r="F152" i="9"/>
  <c r="E152" i="9"/>
  <c r="B152" i="9" s="1"/>
  <c r="H151" i="9"/>
  <c r="G151" i="9"/>
  <c r="F151" i="9"/>
  <c r="E151" i="9"/>
  <c r="H150" i="9"/>
  <c r="G150" i="9"/>
  <c r="E150" i="9" s="1"/>
  <c r="F150" i="9"/>
  <c r="H149" i="9"/>
  <c r="G149" i="9"/>
  <c r="E149" i="9" s="1"/>
  <c r="F149" i="9"/>
  <c r="H148" i="9"/>
  <c r="G148" i="9"/>
  <c r="E148" i="9" s="1"/>
  <c r="B148" i="9" s="1"/>
  <c r="F148" i="9"/>
  <c r="H147" i="9"/>
  <c r="E147" i="9" s="1"/>
  <c r="B147" i="9" s="1"/>
  <c r="G147" i="9"/>
  <c r="F147" i="9"/>
  <c r="H146" i="9"/>
  <c r="G146" i="9"/>
  <c r="F146" i="9"/>
  <c r="E146" i="9"/>
  <c r="B146" i="9" s="1"/>
  <c r="H145" i="9"/>
  <c r="G145" i="9"/>
  <c r="F145" i="9"/>
  <c r="H144" i="9"/>
  <c r="E144" i="9" s="1"/>
  <c r="B144" i="9" s="1"/>
  <c r="G144" i="9"/>
  <c r="F144" i="9"/>
  <c r="H143" i="9"/>
  <c r="G143" i="9"/>
  <c r="F143" i="9"/>
  <c r="E143" i="9"/>
  <c r="B143" i="9" s="1"/>
  <c r="H142" i="9"/>
  <c r="G142" i="9"/>
  <c r="E142" i="9" s="1"/>
  <c r="F142" i="9"/>
  <c r="H141" i="9"/>
  <c r="G141" i="9"/>
  <c r="E141" i="9" s="1"/>
  <c r="B141" i="9" s="1"/>
  <c r="F141" i="9"/>
  <c r="H140" i="9"/>
  <c r="G140" i="9"/>
  <c r="E140" i="9" s="1"/>
  <c r="B140" i="9" s="1"/>
  <c r="F140" i="9"/>
  <c r="H139" i="9"/>
  <c r="E139" i="9" s="1"/>
  <c r="G139" i="9"/>
  <c r="F139" i="9"/>
  <c r="B139" i="9"/>
  <c r="H138" i="9"/>
  <c r="G138" i="9"/>
  <c r="F138" i="9"/>
  <c r="E138" i="9"/>
  <c r="B138" i="9" s="1"/>
  <c r="H137" i="9"/>
  <c r="G137" i="9"/>
  <c r="F137" i="9"/>
  <c r="H136" i="9"/>
  <c r="G136" i="9"/>
  <c r="F136" i="9"/>
  <c r="E136" i="9"/>
  <c r="B136" i="9" s="1"/>
  <c r="H135" i="9"/>
  <c r="G135" i="9"/>
  <c r="F135" i="9"/>
  <c r="E135" i="9"/>
  <c r="H134" i="9"/>
  <c r="G134" i="9"/>
  <c r="E134" i="9" s="1"/>
  <c r="F134" i="9"/>
  <c r="H133" i="9"/>
  <c r="G133" i="9"/>
  <c r="E133" i="9" s="1"/>
  <c r="F133" i="9"/>
  <c r="H132" i="9"/>
  <c r="G132" i="9"/>
  <c r="E132" i="9" s="1"/>
  <c r="B132" i="9" s="1"/>
  <c r="F132" i="9"/>
  <c r="H131" i="9"/>
  <c r="E131" i="9" s="1"/>
  <c r="B131" i="9" s="1"/>
  <c r="G131" i="9"/>
  <c r="F131" i="9"/>
  <c r="H130" i="9"/>
  <c r="G130" i="9"/>
  <c r="F130" i="9"/>
  <c r="E130" i="9"/>
  <c r="B130" i="9" s="1"/>
  <c r="H129" i="9"/>
  <c r="G129" i="9"/>
  <c r="F129" i="9"/>
  <c r="H128" i="9"/>
  <c r="E128" i="9" s="1"/>
  <c r="B128" i="9" s="1"/>
  <c r="G128" i="9"/>
  <c r="F128" i="9"/>
  <c r="H127" i="9"/>
  <c r="G127" i="9"/>
  <c r="F127" i="9"/>
  <c r="E127" i="9"/>
  <c r="B127" i="9" s="1"/>
  <c r="H126" i="9"/>
  <c r="G126" i="9"/>
  <c r="E126" i="9" s="1"/>
  <c r="F126" i="9"/>
  <c r="H125" i="9"/>
  <c r="G125" i="9"/>
  <c r="E125" i="9" s="1"/>
  <c r="B125" i="9" s="1"/>
  <c r="F125" i="9"/>
  <c r="H124" i="9"/>
  <c r="G124" i="9"/>
  <c r="E124" i="9" s="1"/>
  <c r="B124" i="9" s="1"/>
  <c r="F124" i="9"/>
  <c r="H123" i="9"/>
  <c r="E123" i="9" s="1"/>
  <c r="G123" i="9"/>
  <c r="F123" i="9"/>
  <c r="B123" i="9"/>
  <c r="H122" i="9"/>
  <c r="G122" i="9"/>
  <c r="F122" i="9"/>
  <c r="E122" i="9"/>
  <c r="B122" i="9" s="1"/>
  <c r="H121" i="9"/>
  <c r="G121" i="9"/>
  <c r="F121" i="9"/>
  <c r="H120" i="9"/>
  <c r="G120" i="9"/>
  <c r="F120" i="9"/>
  <c r="E120" i="9"/>
  <c r="B120" i="9" s="1"/>
  <c r="H119" i="9"/>
  <c r="G119" i="9"/>
  <c r="F119" i="9"/>
  <c r="E119" i="9"/>
  <c r="H118" i="9"/>
  <c r="G118" i="9"/>
  <c r="E118" i="9" s="1"/>
  <c r="F118" i="9"/>
  <c r="H117" i="9"/>
  <c r="G117" i="9"/>
  <c r="E117" i="9" s="1"/>
  <c r="F117" i="9"/>
  <c r="H116" i="9"/>
  <c r="G116" i="9"/>
  <c r="F116" i="9"/>
  <c r="E116" i="9"/>
  <c r="B116" i="9" s="1"/>
  <c r="H115" i="9"/>
  <c r="E115" i="9" s="1"/>
  <c r="B115" i="9" s="1"/>
  <c r="G115" i="9"/>
  <c r="F115" i="9"/>
  <c r="H114" i="9"/>
  <c r="G114" i="9"/>
  <c r="F114" i="9"/>
  <c r="E114" i="9"/>
  <c r="B114" i="9" s="1"/>
  <c r="H113" i="9"/>
  <c r="G113" i="9"/>
  <c r="F113" i="9"/>
  <c r="H112" i="9"/>
  <c r="E112" i="9" s="1"/>
  <c r="B112" i="9" s="1"/>
  <c r="G112" i="9"/>
  <c r="F112" i="9"/>
  <c r="H111" i="9"/>
  <c r="G111" i="9"/>
  <c r="F111" i="9"/>
  <c r="E111" i="9"/>
  <c r="B111" i="9" s="1"/>
  <c r="H110" i="9"/>
  <c r="G110" i="9"/>
  <c r="E110" i="9" s="1"/>
  <c r="B110" i="9" s="1"/>
  <c r="F110" i="9"/>
  <c r="H109" i="9"/>
  <c r="G109" i="9"/>
  <c r="E109" i="9" s="1"/>
  <c r="B109" i="9" s="1"/>
  <c r="F109" i="9"/>
  <c r="H108" i="9"/>
  <c r="G108" i="9"/>
  <c r="E108" i="9" s="1"/>
  <c r="B108" i="9" s="1"/>
  <c r="F108" i="9"/>
  <c r="H107" i="9"/>
  <c r="E107" i="9" s="1"/>
  <c r="G107" i="9"/>
  <c r="F107" i="9"/>
  <c r="B107" i="9" s="1"/>
  <c r="H106" i="9"/>
  <c r="G106" i="9"/>
  <c r="E106" i="9" s="1"/>
  <c r="B106" i="9" s="1"/>
  <c r="F106" i="9"/>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F101" i="9"/>
  <c r="B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E67" i="9" s="1"/>
  <c r="B67" i="9" s="1"/>
  <c r="G67" i="9"/>
  <c r="F67" i="9"/>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296" i="9" s="1"/>
  <c r="I3" i="9"/>
  <c r="H3" i="9"/>
  <c r="G3" i="9"/>
  <c r="D104" i="8"/>
  <c r="C1681" i="1" s="1"/>
  <c r="H1681" i="1" s="1"/>
  <c r="D97" i="8"/>
  <c r="D92" i="8"/>
  <c r="C1669" i="1" s="1"/>
  <c r="H1669" i="1" s="1"/>
  <c r="D87" i="8"/>
  <c r="D82" i="8"/>
  <c r="D77" i="8"/>
  <c r="D72" i="8"/>
  <c r="C1649" i="1" s="1"/>
  <c r="H1649" i="1" s="1"/>
  <c r="D67" i="8"/>
  <c r="D62" i="8"/>
  <c r="D57" i="8"/>
  <c r="D51" i="8" s="1"/>
  <c r="D52" i="8"/>
  <c r="C1629" i="1" s="1"/>
  <c r="H1629" i="1" s="1"/>
  <c r="D46" i="8"/>
  <c r="D37" i="8"/>
  <c r="D27" i="8"/>
  <c r="D18" i="8"/>
  <c r="D8" i="8"/>
  <c r="D6" i="8" s="1"/>
  <c r="C1583" i="1" s="1"/>
  <c r="H1583" i="1" s="1"/>
  <c r="E44" i="7"/>
  <c r="D44" i="7"/>
  <c r="E39" i="7"/>
  <c r="E38" i="7" s="1"/>
  <c r="D39" i="7"/>
  <c r="D38" i="7" s="1"/>
  <c r="C1571" i="1" s="1"/>
  <c r="E30" i="7"/>
  <c r="D30" i="7"/>
  <c r="C1563" i="1" s="1"/>
  <c r="E23" i="7"/>
  <c r="D23" i="7"/>
  <c r="D22" i="7" s="1"/>
  <c r="E22" i="7"/>
  <c r="I34" i="3" s="1"/>
  <c r="E14" i="7"/>
  <c r="D14" i="7"/>
  <c r="E7" i="7"/>
  <c r="E6" i="7" s="1"/>
  <c r="D7" i="7"/>
  <c r="D6" i="7" s="1"/>
  <c r="C1539"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514" i="1" s="1"/>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1446" i="1" s="1"/>
  <c r="D50" i="6"/>
  <c r="F50" i="6" s="1"/>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406" i="1"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C1264" i="1" s="1"/>
  <c r="F259" i="5"/>
  <c r="F258" i="5"/>
  <c r="F257" i="5"/>
  <c r="E256" i="5"/>
  <c r="D1260" i="1" s="1"/>
  <c r="D256" i="5"/>
  <c r="F254" i="5"/>
  <c r="F253" i="5"/>
  <c r="E252" i="5"/>
  <c r="D1256" i="1" s="1"/>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E219" i="5"/>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132" i="1" s="1"/>
  <c r="D127" i="5"/>
  <c r="F127" i="5" s="1"/>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D88" i="5"/>
  <c r="F88" i="5" s="1"/>
  <c r="F87" i="5"/>
  <c r="F86" i="5"/>
  <c r="F85" i="5"/>
  <c r="F84" i="5"/>
  <c r="F83" i="5"/>
  <c r="E82" i="5"/>
  <c r="D82" i="5"/>
  <c r="F82" i="5" s="1"/>
  <c r="F81" i="5"/>
  <c r="F80" i="5"/>
  <c r="F79" i="5"/>
  <c r="F78" i="5"/>
  <c r="F77" i="5"/>
  <c r="E76" i="5"/>
  <c r="D76" i="5"/>
  <c r="F76" i="5" s="1"/>
  <c r="F75" i="5"/>
  <c r="F74" i="5"/>
  <c r="F73" i="5"/>
  <c r="F72" i="5"/>
  <c r="E71" i="5"/>
  <c r="E70" i="5" s="1"/>
  <c r="D71" i="5"/>
  <c r="E69" i="5"/>
  <c r="D1074" i="1"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50" i="1" s="1"/>
  <c r="D45" i="5"/>
  <c r="F45" i="5" s="1"/>
  <c r="F44" i="5"/>
  <c r="F43" i="5"/>
  <c r="F42" i="5"/>
  <c r="E41" i="5"/>
  <c r="D41" i="5"/>
  <c r="F41" i="5" s="1"/>
  <c r="F40" i="5"/>
  <c r="F39" i="5"/>
  <c r="F38" i="5"/>
  <c r="F37" i="5"/>
  <c r="F36" i="5"/>
  <c r="E35" i="5"/>
  <c r="D1040" i="1" s="1"/>
  <c r="D35" i="5"/>
  <c r="F34" i="5"/>
  <c r="F33" i="5"/>
  <c r="F32" i="5"/>
  <c r="F31" i="5"/>
  <c r="F30" i="5"/>
  <c r="E29" i="5"/>
  <c r="D29" i="5"/>
  <c r="F28" i="5"/>
  <c r="F27" i="5"/>
  <c r="F26" i="5"/>
  <c r="F25" i="5"/>
  <c r="F24" i="5"/>
  <c r="F23" i="5"/>
  <c r="F22" i="5"/>
  <c r="F21" i="5"/>
  <c r="F20" i="5"/>
  <c r="E19" i="5"/>
  <c r="D1024" i="1"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1" i="1" s="1"/>
  <c r="D598" i="4"/>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E535" i="4" s="1"/>
  <c r="D536"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30" i="4" s="1"/>
  <c r="E639" i="4" s="1"/>
  <c r="D633" i="1" s="1"/>
  <c r="E428" i="4"/>
  <c r="D428" i="4"/>
  <c r="E427" i="4"/>
  <c r="D427" i="4"/>
  <c r="D648" i="4" s="1"/>
  <c r="F648" i="4" s="1"/>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F372" i="4"/>
  <c r="F371" i="4"/>
  <c r="F370" i="4"/>
  <c r="F369" i="4"/>
  <c r="F368" i="4"/>
  <c r="F367" i="4"/>
  <c r="E366" i="4"/>
  <c r="D366" i="4"/>
  <c r="F366" i="4" s="1"/>
  <c r="F365" i="4"/>
  <c r="F364" i="4"/>
  <c r="F363" i="4"/>
  <c r="E362" i="4"/>
  <c r="E361" i="4" s="1"/>
  <c r="D362" i="4"/>
  <c r="E360" i="4"/>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E309" i="4" s="1"/>
  <c r="E308" i="4" s="1"/>
  <c r="E417" i="4" s="1"/>
  <c r="D314" i="4"/>
  <c r="F314" i="4" s="1"/>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E269" i="4"/>
  <c r="D269" i="4"/>
  <c r="F268" i="4"/>
  <c r="F267" i="4"/>
  <c r="F266" i="4"/>
  <c r="F265" i="4"/>
  <c r="F264" i="4"/>
  <c r="E263" i="4"/>
  <c r="E262" i="4" s="1"/>
  <c r="D263" i="4"/>
  <c r="F261" i="4"/>
  <c r="F260" i="4"/>
  <c r="F259" i="4"/>
  <c r="F258" i="4"/>
  <c r="E257" i="4"/>
  <c r="D257" i="4"/>
  <c r="F257" i="4" s="1"/>
  <c r="F256" i="4"/>
  <c r="F255"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E125" i="4"/>
  <c r="D121" i="1" s="1"/>
  <c r="D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D1580" i="1"/>
  <c r="C1580" i="1"/>
  <c r="D1579" i="1"/>
  <c r="C1579" i="1"/>
  <c r="D1578" i="1"/>
  <c r="C1578" i="1"/>
  <c r="D1577" i="1"/>
  <c r="C1577" i="1"/>
  <c r="D1576" i="1"/>
  <c r="C1576" i="1"/>
  <c r="D1575" i="1"/>
  <c r="C1575" i="1"/>
  <c r="D1574" i="1"/>
  <c r="C1574" i="1"/>
  <c r="D1573" i="1"/>
  <c r="C1573" i="1"/>
  <c r="D1572" i="1"/>
  <c r="C1572" i="1"/>
  <c r="D1571" i="1"/>
  <c r="D1570" i="1"/>
  <c r="C1570" i="1"/>
  <c r="J1570" i="1" s="1"/>
  <c r="D1569" i="1"/>
  <c r="C1569" i="1"/>
  <c r="D1568" i="1"/>
  <c r="C1568" i="1"/>
  <c r="J1568" i="1" s="1"/>
  <c r="D1567" i="1"/>
  <c r="C1567" i="1"/>
  <c r="D1566" i="1"/>
  <c r="C1566" i="1"/>
  <c r="J1566" i="1" s="1"/>
  <c r="D1565" i="1"/>
  <c r="C1565" i="1"/>
  <c r="D1564" i="1"/>
  <c r="C1564" i="1"/>
  <c r="J1564" i="1" s="1"/>
  <c r="D1563" i="1"/>
  <c r="D1562" i="1"/>
  <c r="C1562" i="1"/>
  <c r="D1561" i="1"/>
  <c r="C1561" i="1"/>
  <c r="D1560" i="1"/>
  <c r="C1560" i="1"/>
  <c r="D1559" i="1"/>
  <c r="C1559" i="1"/>
  <c r="D1558" i="1"/>
  <c r="C1558" i="1"/>
  <c r="D1557" i="1"/>
  <c r="C1557" i="1"/>
  <c r="D1556" i="1"/>
  <c r="C1556"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6" i="1"/>
  <c r="C1536" i="1"/>
  <c r="H1536" i="1" s="1"/>
  <c r="D1535" i="1"/>
  <c r="C1535" i="1"/>
  <c r="D1534" i="1"/>
  <c r="C1534" i="1"/>
  <c r="H1534" i="1" s="1"/>
  <c r="D1533" i="1"/>
  <c r="C1533" i="1"/>
  <c r="D1532" i="1"/>
  <c r="C1532" i="1"/>
  <c r="H1532" i="1" s="1"/>
  <c r="D1531" i="1"/>
  <c r="C1531" i="1"/>
  <c r="D1530" i="1"/>
  <c r="C1530" i="1"/>
  <c r="H1530" i="1" s="1"/>
  <c r="D1529" i="1"/>
  <c r="C1529" i="1"/>
  <c r="D1528" i="1"/>
  <c r="C1528" i="1"/>
  <c r="H1528" i="1" s="1"/>
  <c r="D1527" i="1"/>
  <c r="C1527" i="1"/>
  <c r="D1526" i="1"/>
  <c r="C1526" i="1"/>
  <c r="H1526" i="1" s="1"/>
  <c r="D1525" i="1"/>
  <c r="D1524" i="1"/>
  <c r="C1524" i="1"/>
  <c r="H1524" i="1" s="1"/>
  <c r="D1523" i="1"/>
  <c r="C1523" i="1"/>
  <c r="D1522" i="1"/>
  <c r="C1522" i="1"/>
  <c r="H1522" i="1" s="1"/>
  <c r="D1521" i="1"/>
  <c r="C1521" i="1"/>
  <c r="D1520" i="1"/>
  <c r="C1520" i="1"/>
  <c r="H1520" i="1" s="1"/>
  <c r="D1519" i="1"/>
  <c r="C1519" i="1"/>
  <c r="D1518" i="1"/>
  <c r="C1518" i="1"/>
  <c r="H1518" i="1" s="1"/>
  <c r="D1517" i="1"/>
  <c r="C1517" i="1"/>
  <c r="D1516" i="1"/>
  <c r="C1516" i="1"/>
  <c r="H1516" i="1" s="1"/>
  <c r="D1515" i="1"/>
  <c r="C1515" i="1"/>
  <c r="C1514" i="1"/>
  <c r="D1513" i="1"/>
  <c r="C1513" i="1"/>
  <c r="D1512" i="1"/>
  <c r="C1512" i="1"/>
  <c r="H1512" i="1" s="1"/>
  <c r="D1511" i="1"/>
  <c r="C1511" i="1"/>
  <c r="D1509" i="1"/>
  <c r="C1509" i="1"/>
  <c r="D1508" i="1"/>
  <c r="C1508" i="1"/>
  <c r="H1508" i="1" s="1"/>
  <c r="D1507" i="1"/>
  <c r="C1507" i="1"/>
  <c r="D1506" i="1"/>
  <c r="C1506" i="1"/>
  <c r="H1506" i="1" s="1"/>
  <c r="D1505" i="1"/>
  <c r="C1505" i="1"/>
  <c r="D1504" i="1"/>
  <c r="C1504" i="1"/>
  <c r="H1504" i="1" s="1"/>
  <c r="D1503" i="1"/>
  <c r="C1503" i="1"/>
  <c r="D1502" i="1"/>
  <c r="C1502" i="1"/>
  <c r="H1502" i="1" s="1"/>
  <c r="D1501" i="1"/>
  <c r="C1501" i="1"/>
  <c r="D1500" i="1"/>
  <c r="C1500" i="1"/>
  <c r="H1500" i="1" s="1"/>
  <c r="D1499" i="1"/>
  <c r="C1499" i="1"/>
  <c r="D1498" i="1"/>
  <c r="C1498" i="1"/>
  <c r="H1498" i="1" s="1"/>
  <c r="D1497" i="1"/>
  <c r="C1497" i="1"/>
  <c r="D1496" i="1"/>
  <c r="C1496" i="1"/>
  <c r="H1496" i="1" s="1"/>
  <c r="D1495" i="1"/>
  <c r="C1495" i="1"/>
  <c r="D1494" i="1"/>
  <c r="C1494" i="1"/>
  <c r="H1494" i="1" s="1"/>
  <c r="D1493" i="1"/>
  <c r="C1493" i="1"/>
  <c r="D1492" i="1"/>
  <c r="C1492" i="1"/>
  <c r="H1492" i="1" s="1"/>
  <c r="D1491" i="1"/>
  <c r="C1491" i="1"/>
  <c r="D1490" i="1"/>
  <c r="C1490" i="1"/>
  <c r="H1490" i="1" s="1"/>
  <c r="D1489" i="1"/>
  <c r="C1489" i="1"/>
  <c r="D1488" i="1"/>
  <c r="C1488" i="1"/>
  <c r="H1488" i="1" s="1"/>
  <c r="D1487" i="1"/>
  <c r="C1487" i="1"/>
  <c r="C1486"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C1462" i="1"/>
  <c r="H1462" i="1" s="1"/>
  <c r="D1461" i="1"/>
  <c r="C1461" i="1"/>
  <c r="D1460" i="1"/>
  <c r="C1460" i="1"/>
  <c r="H1460" i="1" s="1"/>
  <c r="D1459" i="1"/>
  <c r="C1459" i="1"/>
  <c r="D1458" i="1"/>
  <c r="C1458" i="1"/>
  <c r="H1458" i="1" s="1"/>
  <c r="D1457" i="1"/>
  <c r="C1457" i="1"/>
  <c r="D1456" i="1"/>
  <c r="C1456" i="1"/>
  <c r="H1456" i="1" s="1"/>
  <c r="D1455" i="1"/>
  <c r="C1455" i="1"/>
  <c r="D1454" i="1"/>
  <c r="C1454" i="1"/>
  <c r="H1454" i="1" s="1"/>
  <c r="D1453" i="1"/>
  <c r="C1453" i="1"/>
  <c r="D1452" i="1"/>
  <c r="C1452" i="1"/>
  <c r="H1452" i="1" s="1"/>
  <c r="D1451" i="1"/>
  <c r="C1451" i="1"/>
  <c r="D1450" i="1"/>
  <c r="C1450" i="1"/>
  <c r="H1450" i="1" s="1"/>
  <c r="D1449" i="1"/>
  <c r="C1449" i="1"/>
  <c r="D1448" i="1"/>
  <c r="C1448" i="1"/>
  <c r="H1448" i="1" s="1"/>
  <c r="D1447" i="1"/>
  <c r="C1447" i="1"/>
  <c r="C1446" i="1"/>
  <c r="H1446" i="1" s="1"/>
  <c r="D1445" i="1"/>
  <c r="C1445" i="1"/>
  <c r="D1444" i="1"/>
  <c r="C1444" i="1"/>
  <c r="H1444" i="1" s="1"/>
  <c r="D1443" i="1"/>
  <c r="C1443" i="1"/>
  <c r="D1442" i="1"/>
  <c r="C1442" i="1"/>
  <c r="H1442" i="1" s="1"/>
  <c r="D1441" i="1"/>
  <c r="C1441" i="1"/>
  <c r="D1440" i="1"/>
  <c r="C1440" i="1"/>
  <c r="H1440" i="1" s="1"/>
  <c r="D1439" i="1"/>
  <c r="C1439" i="1"/>
  <c r="D1438" i="1"/>
  <c r="C1438" i="1"/>
  <c r="H1438" i="1" s="1"/>
  <c r="D1437" i="1"/>
  <c r="C1437" i="1"/>
  <c r="D1436" i="1"/>
  <c r="C1436" i="1"/>
  <c r="H1436" i="1" s="1"/>
  <c r="D1435" i="1"/>
  <c r="C1435" i="1"/>
  <c r="D1434" i="1"/>
  <c r="C1434" i="1"/>
  <c r="H1434" i="1" s="1"/>
  <c r="D1433" i="1"/>
  <c r="C1433" i="1"/>
  <c r="C1432" i="1"/>
  <c r="D1430" i="1"/>
  <c r="C1430" i="1"/>
  <c r="H1430" i="1" s="1"/>
  <c r="D1429" i="1"/>
  <c r="C1429" i="1"/>
  <c r="D1428" i="1"/>
  <c r="C1428" i="1"/>
  <c r="D1427" i="1"/>
  <c r="C1427" i="1"/>
  <c r="D1426" i="1"/>
  <c r="C1426" i="1"/>
  <c r="H1426" i="1" s="1"/>
  <c r="D1425" i="1"/>
  <c r="C1425" i="1"/>
  <c r="D1424" i="1"/>
  <c r="C1424" i="1"/>
  <c r="H1424" i="1" s="1"/>
  <c r="D1423" i="1"/>
  <c r="C1423" i="1"/>
  <c r="D1422" i="1"/>
  <c r="C1422" i="1"/>
  <c r="H1422" i="1" s="1"/>
  <c r="D1421" i="1"/>
  <c r="C1421" i="1"/>
  <c r="D1420" i="1"/>
  <c r="C1420" i="1"/>
  <c r="H1420" i="1" s="1"/>
  <c r="D1419" i="1"/>
  <c r="C1419" i="1"/>
  <c r="D1418" i="1"/>
  <c r="C1418" i="1"/>
  <c r="H1418" i="1" s="1"/>
  <c r="D1417" i="1"/>
  <c r="C1417" i="1"/>
  <c r="D1416" i="1"/>
  <c r="C1416" i="1"/>
  <c r="H1416" i="1" s="1"/>
  <c r="D1415" i="1"/>
  <c r="C1415" i="1"/>
  <c r="D1414" i="1"/>
  <c r="C1414" i="1"/>
  <c r="H1414" i="1" s="1"/>
  <c r="D1413" i="1"/>
  <c r="C1413" i="1"/>
  <c r="D1412" i="1"/>
  <c r="C1412" i="1"/>
  <c r="H1412" i="1" s="1"/>
  <c r="D1411" i="1"/>
  <c r="C1411" i="1"/>
  <c r="D1410" i="1"/>
  <c r="C1410" i="1"/>
  <c r="H1410" i="1" s="1"/>
  <c r="D1409" i="1"/>
  <c r="C1409" i="1"/>
  <c r="D1408" i="1"/>
  <c r="C1408" i="1"/>
  <c r="H1408" i="1" s="1"/>
  <c r="D1407" i="1"/>
  <c r="C1407" i="1"/>
  <c r="C1406" i="1"/>
  <c r="H1406" i="1" s="1"/>
  <c r="D1405" i="1"/>
  <c r="C1405" i="1"/>
  <c r="H1405" i="1" s="1"/>
  <c r="D1404" i="1"/>
  <c r="C1404" i="1"/>
  <c r="H1404" i="1" s="1"/>
  <c r="D1403" i="1"/>
  <c r="C1403" i="1"/>
  <c r="H1403" i="1" s="1"/>
  <c r="C1402" i="1"/>
  <c r="D1400" i="1"/>
  <c r="C1400" i="1"/>
  <c r="H1400" i="1" s="1"/>
  <c r="D1399" i="1"/>
  <c r="C1399" i="1"/>
  <c r="D1398" i="1"/>
  <c r="C1398" i="1"/>
  <c r="H1398" i="1" s="1"/>
  <c r="D1397" i="1"/>
  <c r="C1397" i="1"/>
  <c r="D1396" i="1"/>
  <c r="C1396" i="1"/>
  <c r="H1396" i="1" s="1"/>
  <c r="D1395" i="1"/>
  <c r="C1395" i="1"/>
  <c r="D1394" i="1"/>
  <c r="C1394" i="1"/>
  <c r="H1394" i="1" s="1"/>
  <c r="D1393" i="1"/>
  <c r="C1393" i="1"/>
  <c r="D1392" i="1"/>
  <c r="C1392" i="1"/>
  <c r="H1392" i="1" s="1"/>
  <c r="D1391" i="1"/>
  <c r="C1391" i="1"/>
  <c r="D1390" i="1"/>
  <c r="C1390" i="1"/>
  <c r="H1390" i="1" s="1"/>
  <c r="D1389" i="1"/>
  <c r="C1389" i="1"/>
  <c r="D1388" i="1"/>
  <c r="C1388" i="1"/>
  <c r="H1388" i="1" s="1"/>
  <c r="D1387" i="1"/>
  <c r="C1387" i="1"/>
  <c r="D1386" i="1"/>
  <c r="C1386" i="1"/>
  <c r="H1386" i="1" s="1"/>
  <c r="D1385" i="1"/>
  <c r="C1385" i="1"/>
  <c r="D1384" i="1"/>
  <c r="C1384" i="1"/>
  <c r="H1384" i="1" s="1"/>
  <c r="D1383" i="1"/>
  <c r="C1383" i="1"/>
  <c r="D1382" i="1"/>
  <c r="C1382" i="1"/>
  <c r="H1382" i="1" s="1"/>
  <c r="D1381" i="1"/>
  <c r="C1381" i="1"/>
  <c r="D1380" i="1"/>
  <c r="C1380" i="1"/>
  <c r="H1380" i="1" s="1"/>
  <c r="D1379" i="1"/>
  <c r="C1379" i="1"/>
  <c r="D1378" i="1"/>
  <c r="C1378" i="1"/>
  <c r="H1378" i="1" s="1"/>
  <c r="D1377" i="1"/>
  <c r="C1377" i="1"/>
  <c r="D1376" i="1"/>
  <c r="C1376" i="1"/>
  <c r="H1376" i="1" s="1"/>
  <c r="D1375" i="1"/>
  <c r="C1375" i="1"/>
  <c r="D1374" i="1"/>
  <c r="C1374" i="1"/>
  <c r="H1374" i="1" s="1"/>
  <c r="D1373" i="1"/>
  <c r="C1373" i="1"/>
  <c r="D1372" i="1"/>
  <c r="C1372" i="1"/>
  <c r="H1372" i="1" s="1"/>
  <c r="D1371" i="1"/>
  <c r="C1371" i="1"/>
  <c r="D1370" i="1"/>
  <c r="C1370" i="1"/>
  <c r="H1370" i="1" s="1"/>
  <c r="D1369" i="1"/>
  <c r="C1369" i="1"/>
  <c r="D1368" i="1"/>
  <c r="C1368" i="1"/>
  <c r="H1368" i="1" s="1"/>
  <c r="D1367" i="1"/>
  <c r="C1367" i="1"/>
  <c r="D1366" i="1"/>
  <c r="C1366" i="1"/>
  <c r="H1366" i="1" s="1"/>
  <c r="D1365" i="1"/>
  <c r="C1365" i="1"/>
  <c r="D1364" i="1"/>
  <c r="C1364" i="1"/>
  <c r="H1364" i="1" s="1"/>
  <c r="D1363" i="1"/>
  <c r="C1363" i="1"/>
  <c r="D1362" i="1"/>
  <c r="C1362" i="1"/>
  <c r="H1362" i="1" s="1"/>
  <c r="D1361" i="1"/>
  <c r="C1361" i="1"/>
  <c r="D1360" i="1"/>
  <c r="C1360" i="1"/>
  <c r="H1360" i="1" s="1"/>
  <c r="D1359" i="1"/>
  <c r="C1359" i="1"/>
  <c r="D1358" i="1"/>
  <c r="C1358" i="1"/>
  <c r="H1358" i="1" s="1"/>
  <c r="D1357" i="1"/>
  <c r="C1357" i="1"/>
  <c r="D1356" i="1"/>
  <c r="C1356" i="1"/>
  <c r="H1356" i="1" s="1"/>
  <c r="D1355" i="1"/>
  <c r="C1355" i="1"/>
  <c r="D1354" i="1"/>
  <c r="C1354" i="1"/>
  <c r="H1354" i="1" s="1"/>
  <c r="D1353" i="1"/>
  <c r="C1353" i="1"/>
  <c r="D1352" i="1"/>
  <c r="C1352" i="1"/>
  <c r="H1352" i="1" s="1"/>
  <c r="D1351" i="1"/>
  <c r="C1351" i="1"/>
  <c r="D1350" i="1"/>
  <c r="C1350" i="1"/>
  <c r="H1350" i="1" s="1"/>
  <c r="D1349" i="1"/>
  <c r="C1349" i="1"/>
  <c r="D1348" i="1"/>
  <c r="C1348" i="1"/>
  <c r="H1348" i="1" s="1"/>
  <c r="D1347" i="1"/>
  <c r="C1347" i="1"/>
  <c r="D1346" i="1"/>
  <c r="C1346" i="1"/>
  <c r="H1346" i="1" s="1"/>
  <c r="D1345" i="1"/>
  <c r="C1345" i="1"/>
  <c r="D1344" i="1"/>
  <c r="C1344" i="1"/>
  <c r="H1344" i="1" s="1"/>
  <c r="D1343" i="1"/>
  <c r="C1343" i="1"/>
  <c r="D1342" i="1"/>
  <c r="C1342" i="1"/>
  <c r="H1342" i="1" s="1"/>
  <c r="D1341" i="1"/>
  <c r="C1341" i="1"/>
  <c r="D1340" i="1"/>
  <c r="C1340" i="1"/>
  <c r="D1339" i="1"/>
  <c r="C1339" i="1"/>
  <c r="D1338" i="1"/>
  <c r="C1338" i="1"/>
  <c r="H1338" i="1" s="1"/>
  <c r="D1337" i="1"/>
  <c r="C1337" i="1"/>
  <c r="D1336" i="1"/>
  <c r="C1336" i="1"/>
  <c r="H1336" i="1" s="1"/>
  <c r="D1335" i="1"/>
  <c r="C1335" i="1"/>
  <c r="D1334" i="1"/>
  <c r="C1334" i="1"/>
  <c r="H1334" i="1" s="1"/>
  <c r="D1333" i="1"/>
  <c r="C1333" i="1"/>
  <c r="D1332" i="1"/>
  <c r="C1332" i="1"/>
  <c r="H1332" i="1" s="1"/>
  <c r="D1331" i="1"/>
  <c r="C1331" i="1"/>
  <c r="D1330" i="1"/>
  <c r="C1330" i="1"/>
  <c r="H1330" i="1" s="1"/>
  <c r="D1329" i="1"/>
  <c r="C1329" i="1"/>
  <c r="D1328" i="1"/>
  <c r="C1328" i="1"/>
  <c r="H1328" i="1" s="1"/>
  <c r="D1327" i="1"/>
  <c r="C1327" i="1"/>
  <c r="D1326" i="1"/>
  <c r="C1326" i="1"/>
  <c r="H1326" i="1" s="1"/>
  <c r="D1325" i="1"/>
  <c r="C1325" i="1"/>
  <c r="D1324" i="1"/>
  <c r="C1324" i="1"/>
  <c r="H1324" i="1" s="1"/>
  <c r="D1323" i="1"/>
  <c r="C1323" i="1"/>
  <c r="D1322" i="1"/>
  <c r="C1322" i="1"/>
  <c r="H1322" i="1" s="1"/>
  <c r="D1321" i="1"/>
  <c r="C1321" i="1"/>
  <c r="D1320" i="1"/>
  <c r="C1320" i="1"/>
  <c r="H1320" i="1" s="1"/>
  <c r="D1319" i="1"/>
  <c r="C1319" i="1"/>
  <c r="D1318" i="1"/>
  <c r="C1318" i="1"/>
  <c r="H1318" i="1" s="1"/>
  <c r="D1317" i="1"/>
  <c r="C1317" i="1"/>
  <c r="D1316" i="1"/>
  <c r="C1316" i="1"/>
  <c r="H1316" i="1" s="1"/>
  <c r="D1315" i="1"/>
  <c r="C1315" i="1"/>
  <c r="D1314" i="1"/>
  <c r="C1314" i="1"/>
  <c r="H1314" i="1" s="1"/>
  <c r="D1313" i="1"/>
  <c r="C1313" i="1"/>
  <c r="D1312" i="1"/>
  <c r="C1312" i="1"/>
  <c r="H1312" i="1" s="1"/>
  <c r="D1311" i="1"/>
  <c r="C1311" i="1"/>
  <c r="D1310" i="1"/>
  <c r="C1310" i="1"/>
  <c r="H1310" i="1" s="1"/>
  <c r="D1309" i="1"/>
  <c r="C1309" i="1"/>
  <c r="D1308" i="1"/>
  <c r="C1308" i="1"/>
  <c r="H1308" i="1" s="1"/>
  <c r="D1307" i="1"/>
  <c r="C1307" i="1"/>
  <c r="D1306" i="1"/>
  <c r="C1306" i="1"/>
  <c r="D1305" i="1"/>
  <c r="C1305" i="1"/>
  <c r="D1304" i="1"/>
  <c r="C1304" i="1"/>
  <c r="D1303" i="1"/>
  <c r="C1303" i="1"/>
  <c r="D1302" i="1"/>
  <c r="C1302" i="1"/>
  <c r="D1301" i="1"/>
  <c r="C1301" i="1"/>
  <c r="D1299" i="1"/>
  <c r="C1299" i="1"/>
  <c r="D1298" i="1"/>
  <c r="C1298" i="1"/>
  <c r="H1298" i="1" s="1"/>
  <c r="D1297" i="1"/>
  <c r="C1297" i="1"/>
  <c r="D1296" i="1"/>
  <c r="C1296" i="1"/>
  <c r="H1296" i="1" s="1"/>
  <c r="D1295" i="1"/>
  <c r="C1295" i="1"/>
  <c r="D1294" i="1"/>
  <c r="C1294" i="1"/>
  <c r="H1294" i="1" s="1"/>
  <c r="D1293" i="1"/>
  <c r="C1293" i="1"/>
  <c r="D1292" i="1"/>
  <c r="C1292" i="1"/>
  <c r="H1292" i="1" s="1"/>
  <c r="D1291" i="1"/>
  <c r="C1291" i="1"/>
  <c r="D1290" i="1"/>
  <c r="C1290" i="1"/>
  <c r="H1290" i="1" s="1"/>
  <c r="D1289" i="1"/>
  <c r="C1289" i="1"/>
  <c r="D1288" i="1"/>
  <c r="C1288" i="1"/>
  <c r="H1288" i="1" s="1"/>
  <c r="D1287" i="1"/>
  <c r="C1287" i="1"/>
  <c r="D1286" i="1"/>
  <c r="C1286" i="1"/>
  <c r="H1286" i="1" s="1"/>
  <c r="D1285" i="1"/>
  <c r="C1285" i="1"/>
  <c r="D1284" i="1"/>
  <c r="C1284" i="1"/>
  <c r="H1284" i="1" s="1"/>
  <c r="D1283" i="1"/>
  <c r="C1283" i="1"/>
  <c r="D1282" i="1"/>
  <c r="C1282" i="1"/>
  <c r="H1282" i="1" s="1"/>
  <c r="D1281" i="1"/>
  <c r="C1281" i="1"/>
  <c r="D1280" i="1"/>
  <c r="C1280" i="1"/>
  <c r="H1280" i="1" s="1"/>
  <c r="D1279" i="1"/>
  <c r="C1279" i="1"/>
  <c r="D1278" i="1"/>
  <c r="D1277" i="1"/>
  <c r="C1277" i="1"/>
  <c r="D1276" i="1"/>
  <c r="C1276" i="1"/>
  <c r="H1276" i="1" s="1"/>
  <c r="D1275" i="1"/>
  <c r="C1275" i="1"/>
  <c r="D1274" i="1"/>
  <c r="C1274" i="1"/>
  <c r="H1274" i="1" s="1"/>
  <c r="D1273" i="1"/>
  <c r="C1273" i="1"/>
  <c r="D1272" i="1"/>
  <c r="C1272" i="1"/>
  <c r="H1272" i="1" s="1"/>
  <c r="D1271" i="1"/>
  <c r="C1271" i="1"/>
  <c r="D1270" i="1"/>
  <c r="C1270" i="1"/>
  <c r="H1270" i="1" s="1"/>
  <c r="D1269" i="1"/>
  <c r="C1269" i="1"/>
  <c r="D1268" i="1"/>
  <c r="C1268" i="1"/>
  <c r="H1268" i="1" s="1"/>
  <c r="D1267" i="1"/>
  <c r="C1267" i="1"/>
  <c r="D1266" i="1"/>
  <c r="C1266" i="1"/>
  <c r="D1265" i="1"/>
  <c r="C1265" i="1"/>
  <c r="D1264" i="1"/>
  <c r="D1263" i="1"/>
  <c r="C1263" i="1"/>
  <c r="D1262" i="1"/>
  <c r="C1262" i="1"/>
  <c r="D1261" i="1"/>
  <c r="C1261" i="1"/>
  <c r="C1260" i="1"/>
  <c r="D1258" i="1"/>
  <c r="C1258" i="1"/>
  <c r="D1257" i="1"/>
  <c r="C1257" i="1"/>
  <c r="C1256" i="1"/>
  <c r="D1254" i="1"/>
  <c r="C1254" i="1"/>
  <c r="H1254" i="1" s="1"/>
  <c r="D1253" i="1"/>
  <c r="C1253" i="1"/>
  <c r="C1252" i="1"/>
  <c r="H1252" i="1" s="1"/>
  <c r="D1251" i="1"/>
  <c r="C1251"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C1241" i="1"/>
  <c r="D1240" i="1"/>
  <c r="C1240" i="1"/>
  <c r="H1240" i="1" s="1"/>
  <c r="D1239" i="1"/>
  <c r="C1239" i="1"/>
  <c r="D1238" i="1"/>
  <c r="C1238" i="1"/>
  <c r="H1238" i="1" s="1"/>
  <c r="D1237" i="1"/>
  <c r="C1237" i="1"/>
  <c r="D1236" i="1"/>
  <c r="C1236" i="1"/>
  <c r="H1236" i="1" s="1"/>
  <c r="D1235" i="1"/>
  <c r="C1235" i="1"/>
  <c r="D1234" i="1"/>
  <c r="C1234" i="1"/>
  <c r="H1234" i="1" s="1"/>
  <c r="D1233" i="1"/>
  <c r="C1233" i="1"/>
  <c r="D1232" i="1"/>
  <c r="C1232" i="1"/>
  <c r="H1232" i="1" s="1"/>
  <c r="D1231" i="1"/>
  <c r="C1231" i="1"/>
  <c r="D1230" i="1"/>
  <c r="C1230" i="1"/>
  <c r="H1230" i="1" s="1"/>
  <c r="D1229" i="1"/>
  <c r="C1229" i="1"/>
  <c r="D1228" i="1"/>
  <c r="C1228" i="1"/>
  <c r="H1228" i="1" s="1"/>
  <c r="D1227" i="1"/>
  <c r="C1227" i="1"/>
  <c r="D1226" i="1"/>
  <c r="C1226" i="1"/>
  <c r="H1226" i="1" s="1"/>
  <c r="D1225" i="1"/>
  <c r="C1225" i="1"/>
  <c r="D1224" i="1"/>
  <c r="C1224" i="1"/>
  <c r="H1224" i="1" s="1"/>
  <c r="C1223" i="1"/>
  <c r="D1222" i="1"/>
  <c r="C1222" i="1"/>
  <c r="H1222" i="1" s="1"/>
  <c r="D1221" i="1"/>
  <c r="C1221" i="1"/>
  <c r="D1220" i="1"/>
  <c r="C1220" i="1"/>
  <c r="H1220" i="1" s="1"/>
  <c r="D1219" i="1"/>
  <c r="C1219" i="1"/>
  <c r="D1218" i="1"/>
  <c r="C1218" i="1"/>
  <c r="H1218" i="1" s="1"/>
  <c r="D1217" i="1"/>
  <c r="C1217" i="1"/>
  <c r="D1216" i="1"/>
  <c r="C1216" i="1"/>
  <c r="H1216" i="1" s="1"/>
  <c r="D1215" i="1"/>
  <c r="C1215" i="1"/>
  <c r="D1214" i="1"/>
  <c r="C1214" i="1"/>
  <c r="H1214" i="1" s="1"/>
  <c r="D1213" i="1"/>
  <c r="C1213" i="1"/>
  <c r="D1212" i="1"/>
  <c r="C1212" i="1"/>
  <c r="H1212" i="1" s="1"/>
  <c r="D1211" i="1"/>
  <c r="C1211" i="1"/>
  <c r="D1210" i="1"/>
  <c r="C1210" i="1"/>
  <c r="H1210" i="1" s="1"/>
  <c r="D1209" i="1"/>
  <c r="C1209" i="1"/>
  <c r="D1208" i="1"/>
  <c r="C1208" i="1"/>
  <c r="H1208" i="1" s="1"/>
  <c r="D1207" i="1"/>
  <c r="C1207" i="1"/>
  <c r="D1206" i="1"/>
  <c r="C1206" i="1"/>
  <c r="H1206" i="1" s="1"/>
  <c r="D1205" i="1"/>
  <c r="C1205" i="1"/>
  <c r="D1204" i="1"/>
  <c r="C1204" i="1"/>
  <c r="H1204" i="1" s="1"/>
  <c r="D1203" i="1"/>
  <c r="C1203" i="1"/>
  <c r="D1202" i="1"/>
  <c r="C1202" i="1"/>
  <c r="H1202" i="1" s="1"/>
  <c r="D1201" i="1"/>
  <c r="C1201" i="1"/>
  <c r="D1200" i="1"/>
  <c r="C1200" i="1"/>
  <c r="H1200" i="1" s="1"/>
  <c r="D1199" i="1"/>
  <c r="C1199" i="1"/>
  <c r="D1198" i="1"/>
  <c r="C1198" i="1"/>
  <c r="H1198" i="1" s="1"/>
  <c r="D1197" i="1"/>
  <c r="C1197" i="1"/>
  <c r="D1196" i="1"/>
  <c r="C1196" i="1"/>
  <c r="H1196" i="1" s="1"/>
  <c r="D1195" i="1"/>
  <c r="C1195" i="1"/>
  <c r="D1194" i="1"/>
  <c r="C1194" i="1"/>
  <c r="H1194" i="1" s="1"/>
  <c r="D1193" i="1"/>
  <c r="C1193" i="1"/>
  <c r="D1192" i="1"/>
  <c r="C1192" i="1"/>
  <c r="H1192" i="1" s="1"/>
  <c r="D1191" i="1"/>
  <c r="C1191" i="1"/>
  <c r="D1190" i="1"/>
  <c r="C1190" i="1"/>
  <c r="H1190" i="1" s="1"/>
  <c r="D1189" i="1"/>
  <c r="C1189" i="1"/>
  <c r="D1188" i="1"/>
  <c r="C1188" i="1"/>
  <c r="H1188" i="1" s="1"/>
  <c r="D1187" i="1"/>
  <c r="C1187" i="1"/>
  <c r="D1186" i="1"/>
  <c r="C1186" i="1"/>
  <c r="H1186" i="1" s="1"/>
  <c r="D1185" i="1"/>
  <c r="D1184" i="1"/>
  <c r="C1184" i="1"/>
  <c r="H1184" i="1" s="1"/>
  <c r="D1183" i="1"/>
  <c r="C1183" i="1"/>
  <c r="D1182" i="1"/>
  <c r="C1182" i="1"/>
  <c r="H1182" i="1" s="1"/>
  <c r="D1179" i="1"/>
  <c r="C1179" i="1"/>
  <c r="D1178" i="1"/>
  <c r="C1178" i="1"/>
  <c r="H1178" i="1" s="1"/>
  <c r="D1177" i="1"/>
  <c r="C1177" i="1"/>
  <c r="D1176" i="1"/>
  <c r="C1176" i="1"/>
  <c r="H1176" i="1" s="1"/>
  <c r="D1175" i="1"/>
  <c r="C1175" i="1"/>
  <c r="D1174" i="1"/>
  <c r="C1174" i="1"/>
  <c r="H1174" i="1" s="1"/>
  <c r="D1173" i="1"/>
  <c r="C1173" i="1"/>
  <c r="D1172" i="1"/>
  <c r="C1172" i="1"/>
  <c r="H1172" i="1" s="1"/>
  <c r="D1171" i="1"/>
  <c r="C1171" i="1"/>
  <c r="D1170" i="1"/>
  <c r="C1170" i="1"/>
  <c r="H1170" i="1" s="1"/>
  <c r="D1169" i="1"/>
  <c r="C1169" i="1"/>
  <c r="D1168" i="1"/>
  <c r="C1168" i="1"/>
  <c r="H1168" i="1" s="1"/>
  <c r="D1167" i="1"/>
  <c r="C1167" i="1"/>
  <c r="D1166" i="1"/>
  <c r="C1166" i="1"/>
  <c r="H1166" i="1" s="1"/>
  <c r="D1165" i="1"/>
  <c r="C1165" i="1"/>
  <c r="D1164" i="1"/>
  <c r="C1164" i="1"/>
  <c r="H1164" i="1" s="1"/>
  <c r="D1163" i="1"/>
  <c r="C1163" i="1"/>
  <c r="D1162" i="1"/>
  <c r="C1162" i="1"/>
  <c r="H1162" i="1" s="1"/>
  <c r="D1161" i="1"/>
  <c r="C1161" i="1"/>
  <c r="D1160" i="1"/>
  <c r="C1160" i="1"/>
  <c r="H1160" i="1" s="1"/>
  <c r="D1159" i="1"/>
  <c r="C1159" i="1"/>
  <c r="D1158" i="1"/>
  <c r="C1158" i="1"/>
  <c r="H1158" i="1" s="1"/>
  <c r="D1157" i="1"/>
  <c r="C1157" i="1"/>
  <c r="D1156" i="1"/>
  <c r="C1156" i="1"/>
  <c r="H1156" i="1" s="1"/>
  <c r="D1155" i="1"/>
  <c r="C1155" i="1"/>
  <c r="D1154" i="1"/>
  <c r="C1154" i="1"/>
  <c r="H1154" i="1" s="1"/>
  <c r="D1153" i="1"/>
  <c r="C1153" i="1"/>
  <c r="D1152" i="1"/>
  <c r="C1152" i="1"/>
  <c r="H1152" i="1" s="1"/>
  <c r="D1151" i="1"/>
  <c r="C1151" i="1"/>
  <c r="D1150" i="1"/>
  <c r="C1150" i="1"/>
  <c r="H1150" i="1" s="1"/>
  <c r="D1149" i="1"/>
  <c r="C1149" i="1"/>
  <c r="D1148" i="1"/>
  <c r="C1148" i="1"/>
  <c r="H1148" i="1" s="1"/>
  <c r="D1147" i="1"/>
  <c r="C1147" i="1"/>
  <c r="D1146" i="1"/>
  <c r="C1146" i="1"/>
  <c r="H1146" i="1" s="1"/>
  <c r="D1145" i="1"/>
  <c r="C1145" i="1"/>
  <c r="D1144" i="1"/>
  <c r="C1144" i="1"/>
  <c r="H1144" i="1" s="1"/>
  <c r="D1143" i="1"/>
  <c r="C1143" i="1"/>
  <c r="D1142" i="1"/>
  <c r="C1142" i="1"/>
  <c r="H1142" i="1" s="1"/>
  <c r="D1141" i="1"/>
  <c r="C1141" i="1"/>
  <c r="D1140" i="1"/>
  <c r="C1140" i="1"/>
  <c r="H1140" i="1" s="1"/>
  <c r="D1139" i="1"/>
  <c r="C1139" i="1"/>
  <c r="D1138" i="1"/>
  <c r="C1138" i="1"/>
  <c r="H1138" i="1" s="1"/>
  <c r="D1137" i="1"/>
  <c r="C1137" i="1"/>
  <c r="D1136" i="1"/>
  <c r="C1136" i="1"/>
  <c r="H1136" i="1" s="1"/>
  <c r="D1135" i="1"/>
  <c r="C1135" i="1"/>
  <c r="D1134" i="1"/>
  <c r="C1134" i="1"/>
  <c r="H1134" i="1" s="1"/>
  <c r="D1133" i="1"/>
  <c r="C1133" i="1"/>
  <c r="C1132" i="1"/>
  <c r="D1131" i="1"/>
  <c r="C1131" i="1"/>
  <c r="D1130" i="1"/>
  <c r="C1130" i="1"/>
  <c r="H1130" i="1" s="1"/>
  <c r="D1129" i="1"/>
  <c r="C1129" i="1"/>
  <c r="D1128" i="1"/>
  <c r="C1128" i="1"/>
  <c r="H1128" i="1" s="1"/>
  <c r="D1127" i="1"/>
  <c r="C1127" i="1"/>
  <c r="D1126" i="1"/>
  <c r="C1126" i="1"/>
  <c r="H1126" i="1" s="1"/>
  <c r="D1125" i="1"/>
  <c r="C1125" i="1"/>
  <c r="D1123" i="1"/>
  <c r="C1123" i="1"/>
  <c r="D1122" i="1"/>
  <c r="C1122" i="1"/>
  <c r="H1122" i="1" s="1"/>
  <c r="D1121" i="1"/>
  <c r="C1121" i="1"/>
  <c r="D1120" i="1"/>
  <c r="C1120" i="1"/>
  <c r="H1120" i="1" s="1"/>
  <c r="D1119" i="1"/>
  <c r="C1119" i="1"/>
  <c r="D1118" i="1"/>
  <c r="C1118" i="1"/>
  <c r="H1118" i="1" s="1"/>
  <c r="D1117" i="1"/>
  <c r="C1117" i="1"/>
  <c r="D1116" i="1"/>
  <c r="C1116" i="1"/>
  <c r="H1116" i="1" s="1"/>
  <c r="D1115" i="1"/>
  <c r="C1115" i="1"/>
  <c r="D1114" i="1"/>
  <c r="C1114" i="1"/>
  <c r="H1114" i="1" s="1"/>
  <c r="D1113" i="1"/>
  <c r="C1113" i="1"/>
  <c r="D1112" i="1"/>
  <c r="C1112" i="1"/>
  <c r="H1112" i="1" s="1"/>
  <c r="D1111" i="1"/>
  <c r="C1111" i="1"/>
  <c r="D1110" i="1"/>
  <c r="C1110" i="1"/>
  <c r="H1110" i="1" s="1"/>
  <c r="D1109" i="1"/>
  <c r="C1109" i="1"/>
  <c r="D1108" i="1"/>
  <c r="C1108" i="1"/>
  <c r="H1108" i="1" s="1"/>
  <c r="D1107" i="1"/>
  <c r="C1107" i="1"/>
  <c r="D1106" i="1"/>
  <c r="C1106" i="1"/>
  <c r="H1106" i="1" s="1"/>
  <c r="D1105" i="1"/>
  <c r="C1105" i="1"/>
  <c r="D1104" i="1"/>
  <c r="C1104" i="1"/>
  <c r="H1104" i="1" s="1"/>
  <c r="D1103" i="1"/>
  <c r="C1103" i="1"/>
  <c r="D1102" i="1"/>
  <c r="C1102" i="1"/>
  <c r="H1102" i="1" s="1"/>
  <c r="D1101" i="1"/>
  <c r="C1101" i="1"/>
  <c r="D1100" i="1"/>
  <c r="C1100" i="1"/>
  <c r="H1100" i="1" s="1"/>
  <c r="D1099" i="1"/>
  <c r="C1099" i="1"/>
  <c r="D1098" i="1"/>
  <c r="C1098" i="1"/>
  <c r="H1098" i="1" s="1"/>
  <c r="D1097" i="1"/>
  <c r="C1097" i="1"/>
  <c r="D1096" i="1"/>
  <c r="C1096" i="1"/>
  <c r="H1096" i="1" s="1"/>
  <c r="D1095" i="1"/>
  <c r="C1095" i="1"/>
  <c r="D1094" i="1"/>
  <c r="C1094" i="1"/>
  <c r="H1094" i="1" s="1"/>
  <c r="D1093" i="1"/>
  <c r="C1093" i="1"/>
  <c r="D1092" i="1"/>
  <c r="C1092" i="1"/>
  <c r="H1092" i="1" s="1"/>
  <c r="D1091" i="1"/>
  <c r="C1091" i="1"/>
  <c r="D1090" i="1"/>
  <c r="C1090" i="1"/>
  <c r="H1090" i="1" s="1"/>
  <c r="D1089" i="1"/>
  <c r="C1089" i="1"/>
  <c r="D1088" i="1"/>
  <c r="C1088" i="1"/>
  <c r="H1088" i="1" s="1"/>
  <c r="D1087" i="1"/>
  <c r="C1087" i="1"/>
  <c r="D1086" i="1"/>
  <c r="C1086" i="1"/>
  <c r="H1086" i="1" s="1"/>
  <c r="D1085" i="1"/>
  <c r="C1085" i="1"/>
  <c r="D1084" i="1"/>
  <c r="C1084" i="1"/>
  <c r="H1084" i="1" s="1"/>
  <c r="D1083" i="1"/>
  <c r="C1083" i="1"/>
  <c r="D1082" i="1"/>
  <c r="C1082" i="1"/>
  <c r="H1082" i="1" s="1"/>
  <c r="D1081" i="1"/>
  <c r="C1081" i="1"/>
  <c r="D1080" i="1"/>
  <c r="C1080" i="1"/>
  <c r="H1080" i="1" s="1"/>
  <c r="D1079" i="1"/>
  <c r="C1079" i="1"/>
  <c r="D1078" i="1"/>
  <c r="C1078" i="1"/>
  <c r="H1078" i="1" s="1"/>
  <c r="D1077" i="1"/>
  <c r="C1077" i="1"/>
  <c r="D1076" i="1"/>
  <c r="C1076" i="1"/>
  <c r="H1076" i="1" s="1"/>
  <c r="D1075" i="1"/>
  <c r="D1073" i="1"/>
  <c r="C1073" i="1"/>
  <c r="D1072" i="1"/>
  <c r="C1072" i="1"/>
  <c r="H1072" i="1" s="1"/>
  <c r="D1071" i="1"/>
  <c r="C1071" i="1"/>
  <c r="D1070" i="1"/>
  <c r="C1070" i="1"/>
  <c r="H1070" i="1" s="1"/>
  <c r="D1069" i="1"/>
  <c r="C1069" i="1"/>
  <c r="D1068" i="1"/>
  <c r="C1068" i="1"/>
  <c r="H1068" i="1" s="1"/>
  <c r="D1067" i="1"/>
  <c r="C1067" i="1"/>
  <c r="D1066" i="1"/>
  <c r="C1066" i="1"/>
  <c r="H1066" i="1" s="1"/>
  <c r="D1065" i="1"/>
  <c r="C1065" i="1"/>
  <c r="D1064" i="1"/>
  <c r="C1064" i="1"/>
  <c r="H1064" i="1" s="1"/>
  <c r="D1063" i="1"/>
  <c r="C1063" i="1"/>
  <c r="D1062" i="1"/>
  <c r="C1062" i="1"/>
  <c r="H1062" i="1" s="1"/>
  <c r="D1061" i="1"/>
  <c r="D1060" i="1"/>
  <c r="C1060" i="1"/>
  <c r="H1060" i="1" s="1"/>
  <c r="D1059" i="1"/>
  <c r="C1059" i="1"/>
  <c r="D1058" i="1"/>
  <c r="C1058" i="1"/>
  <c r="H1058" i="1" s="1"/>
  <c r="D1057" i="1"/>
  <c r="C1057" i="1"/>
  <c r="D1056" i="1"/>
  <c r="C1056" i="1"/>
  <c r="H1056" i="1" s="1"/>
  <c r="D1055" i="1"/>
  <c r="C1055" i="1"/>
  <c r="D1054" i="1"/>
  <c r="C1054" i="1"/>
  <c r="H1054" i="1" s="1"/>
  <c r="D1053" i="1"/>
  <c r="C1053" i="1"/>
  <c r="D1052" i="1"/>
  <c r="C1052" i="1"/>
  <c r="H1052" i="1" s="1"/>
  <c r="D1051" i="1"/>
  <c r="C1051" i="1"/>
  <c r="C1050" i="1"/>
  <c r="H1050" i="1" s="1"/>
  <c r="D1049" i="1"/>
  <c r="C1049" i="1"/>
  <c r="D1048" i="1"/>
  <c r="C1048" i="1"/>
  <c r="H1048" i="1" s="1"/>
  <c r="D1047" i="1"/>
  <c r="C1047" i="1"/>
  <c r="D1046" i="1"/>
  <c r="C1046" i="1"/>
  <c r="H1046" i="1" s="1"/>
  <c r="D1045" i="1"/>
  <c r="C1045" i="1"/>
  <c r="D1044" i="1"/>
  <c r="C1044" i="1"/>
  <c r="H1044" i="1" s="1"/>
  <c r="D1043" i="1"/>
  <c r="C1043" i="1"/>
  <c r="H1043" i="1" s="1"/>
  <c r="D1042" i="1"/>
  <c r="C1042" i="1"/>
  <c r="H1042" i="1" s="1"/>
  <c r="D1041" i="1"/>
  <c r="C1041" i="1"/>
  <c r="H1041" i="1" s="1"/>
  <c r="C1040" i="1"/>
  <c r="H1040" i="1" s="1"/>
  <c r="D1039" i="1"/>
  <c r="C1039" i="1"/>
  <c r="D1038" i="1"/>
  <c r="C1038" i="1"/>
  <c r="H1038" i="1" s="1"/>
  <c r="D1037" i="1"/>
  <c r="C1037" i="1"/>
  <c r="D1036" i="1"/>
  <c r="C1036" i="1"/>
  <c r="H1036" i="1" s="1"/>
  <c r="D1035" i="1"/>
  <c r="C1035" i="1"/>
  <c r="D1034" i="1"/>
  <c r="C1034" i="1"/>
  <c r="H1034" i="1" s="1"/>
  <c r="D1033" i="1"/>
  <c r="C1033" i="1"/>
  <c r="D1032" i="1"/>
  <c r="C1032" i="1"/>
  <c r="H1032" i="1" s="1"/>
  <c r="D1031" i="1"/>
  <c r="C1031" i="1"/>
  <c r="D1030" i="1"/>
  <c r="C1030" i="1"/>
  <c r="H1030" i="1" s="1"/>
  <c r="D1029" i="1"/>
  <c r="C1029" i="1"/>
  <c r="D1028" i="1"/>
  <c r="C1028" i="1"/>
  <c r="H1028" i="1" s="1"/>
  <c r="D1027" i="1"/>
  <c r="C1027" i="1"/>
  <c r="D1026" i="1"/>
  <c r="C1026" i="1"/>
  <c r="H1026" i="1" s="1"/>
  <c r="D1025" i="1"/>
  <c r="C1025" i="1"/>
  <c r="C1024" i="1"/>
  <c r="D1023" i="1"/>
  <c r="C1023" i="1"/>
  <c r="D1022" i="1"/>
  <c r="C1022" i="1"/>
  <c r="H1022" i="1" s="1"/>
  <c r="D1021" i="1"/>
  <c r="C1021" i="1"/>
  <c r="D1020" i="1"/>
  <c r="C1020" i="1"/>
  <c r="H1020" i="1" s="1"/>
  <c r="D1019" i="1"/>
  <c r="C1019" i="1"/>
  <c r="C1018" i="1"/>
  <c r="D1016" i="1"/>
  <c r="C1016" i="1"/>
  <c r="H1016" i="1" s="1"/>
  <c r="D1015" i="1"/>
  <c r="C1015" i="1"/>
  <c r="D1014" i="1"/>
  <c r="C1014" i="1"/>
  <c r="H1014" i="1" s="1"/>
  <c r="D1013" i="1"/>
  <c r="C1013"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D736" i="1"/>
  <c r="C736" i="1"/>
  <c r="D735" i="1"/>
  <c r="C735" i="1"/>
  <c r="H735" i="1" s="1"/>
  <c r="D734" i="1"/>
  <c r="C734" i="1"/>
  <c r="H734" i="1" s="1"/>
  <c r="D733" i="1"/>
  <c r="C733" i="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41" i="1"/>
  <c r="D636" i="1"/>
  <c r="C636" i="1"/>
  <c r="D635" i="1"/>
  <c r="C635" i="1"/>
  <c r="D632" i="1"/>
  <c r="C632" i="1"/>
  <c r="D631" i="1"/>
  <c r="C631" i="1"/>
  <c r="H631" i="1" s="1"/>
  <c r="D630" i="1"/>
  <c r="C630" i="1"/>
  <c r="D629" i="1"/>
  <c r="C629" i="1"/>
  <c r="H629" i="1" s="1"/>
  <c r="D628" i="1"/>
  <c r="C628" i="1"/>
  <c r="D627" i="1"/>
  <c r="C627" i="1"/>
  <c r="H627" i="1" s="1"/>
  <c r="D626" i="1"/>
  <c r="C626" i="1"/>
  <c r="D625" i="1"/>
  <c r="C625" i="1"/>
  <c r="H625" i="1" s="1"/>
  <c r="D624" i="1"/>
  <c r="C624" i="1"/>
  <c r="D623" i="1"/>
  <c r="C623" i="1"/>
  <c r="H623" i="1" s="1"/>
  <c r="D622" i="1"/>
  <c r="C622" i="1"/>
  <c r="D621" i="1"/>
  <c r="C621" i="1"/>
  <c r="H621" i="1" s="1"/>
  <c r="D620" i="1"/>
  <c r="C620" i="1"/>
  <c r="D619" i="1"/>
  <c r="C619" i="1"/>
  <c r="H619" i="1" s="1"/>
  <c r="D618" i="1"/>
  <c r="C618" i="1"/>
  <c r="D617" i="1"/>
  <c r="C617" i="1"/>
  <c r="H617" i="1" s="1"/>
  <c r="D616" i="1"/>
  <c r="C616" i="1"/>
  <c r="C615" i="1"/>
  <c r="D614" i="1"/>
  <c r="C614" i="1"/>
  <c r="D613" i="1"/>
  <c r="C613" i="1"/>
  <c r="H613" i="1" s="1"/>
  <c r="D612" i="1"/>
  <c r="C612" i="1"/>
  <c r="D611" i="1"/>
  <c r="C611" i="1"/>
  <c r="H611" i="1" s="1"/>
  <c r="D610" i="1"/>
  <c r="C610" i="1"/>
  <c r="D609" i="1"/>
  <c r="C609" i="1"/>
  <c r="H609" i="1" s="1"/>
  <c r="D608" i="1"/>
  <c r="C608" i="1"/>
  <c r="D607" i="1"/>
  <c r="C607" i="1"/>
  <c r="H607" i="1" s="1"/>
  <c r="D606" i="1"/>
  <c r="C606" i="1"/>
  <c r="D605" i="1"/>
  <c r="C605" i="1"/>
  <c r="H605" i="1" s="1"/>
  <c r="D604" i="1"/>
  <c r="C604" i="1"/>
  <c r="D603" i="1"/>
  <c r="C603" i="1"/>
  <c r="H603" i="1" s="1"/>
  <c r="D602" i="1"/>
  <c r="C602" i="1"/>
  <c r="D601" i="1"/>
  <c r="C601" i="1"/>
  <c r="H601" i="1" s="1"/>
  <c r="D600" i="1"/>
  <c r="C600" i="1"/>
  <c r="D599" i="1"/>
  <c r="C599" i="1"/>
  <c r="H599" i="1" s="1"/>
  <c r="D598" i="1"/>
  <c r="C598" i="1"/>
  <c r="D597" i="1"/>
  <c r="C597" i="1"/>
  <c r="H597" i="1" s="1"/>
  <c r="D596" i="1"/>
  <c r="C596" i="1"/>
  <c r="D595" i="1"/>
  <c r="C595" i="1"/>
  <c r="H595" i="1" s="1"/>
  <c r="D594" i="1"/>
  <c r="C594" i="1"/>
  <c r="D593" i="1"/>
  <c r="C593" i="1"/>
  <c r="H593" i="1" s="1"/>
  <c r="D592" i="1"/>
  <c r="C592" i="1"/>
  <c r="D590" i="1"/>
  <c r="C590" i="1"/>
  <c r="D589" i="1"/>
  <c r="C589" i="1"/>
  <c r="H589" i="1" s="1"/>
  <c r="D588" i="1"/>
  <c r="C588" i="1"/>
  <c r="D587" i="1"/>
  <c r="C587" i="1"/>
  <c r="H587" i="1" s="1"/>
  <c r="D586" i="1"/>
  <c r="C586" i="1"/>
  <c r="D585" i="1"/>
  <c r="C585" i="1"/>
  <c r="H585" i="1" s="1"/>
  <c r="D584" i="1"/>
  <c r="C584" i="1"/>
  <c r="D583" i="1"/>
  <c r="C583" i="1"/>
  <c r="H583" i="1" s="1"/>
  <c r="D582" i="1"/>
  <c r="C582" i="1"/>
  <c r="D581" i="1"/>
  <c r="C581" i="1"/>
  <c r="H581" i="1" s="1"/>
  <c r="D580" i="1"/>
  <c r="C580" i="1"/>
  <c r="D579" i="1"/>
  <c r="C579" i="1"/>
  <c r="H579" i="1" s="1"/>
  <c r="D578" i="1"/>
  <c r="C578" i="1"/>
  <c r="D577" i="1"/>
  <c r="C577" i="1"/>
  <c r="H577" i="1" s="1"/>
  <c r="D576" i="1"/>
  <c r="C576" i="1"/>
  <c r="D575" i="1"/>
  <c r="C575" i="1"/>
  <c r="H575" i="1" s="1"/>
  <c r="D574" i="1"/>
  <c r="C574" i="1"/>
  <c r="D573" i="1"/>
  <c r="C573" i="1"/>
  <c r="H573" i="1" s="1"/>
  <c r="D572" i="1"/>
  <c r="C572" i="1"/>
  <c r="D571" i="1"/>
  <c r="C571" i="1"/>
  <c r="H571" i="1" s="1"/>
  <c r="D570" i="1"/>
  <c r="C570" i="1"/>
  <c r="D569" i="1"/>
  <c r="C569" i="1"/>
  <c r="H569" i="1" s="1"/>
  <c r="D568" i="1"/>
  <c r="C568" i="1"/>
  <c r="D567" i="1"/>
  <c r="C567" i="1"/>
  <c r="H567" i="1" s="1"/>
  <c r="D566" i="1"/>
  <c r="C566" i="1"/>
  <c r="D565" i="1"/>
  <c r="D564" i="1"/>
  <c r="C564" i="1"/>
  <c r="D563" i="1"/>
  <c r="C563" i="1"/>
  <c r="H563" i="1" s="1"/>
  <c r="D562" i="1"/>
  <c r="C562" i="1"/>
  <c r="D561" i="1"/>
  <c r="C561" i="1"/>
  <c r="H561" i="1" s="1"/>
  <c r="D560" i="1"/>
  <c r="C560" i="1"/>
  <c r="D559" i="1"/>
  <c r="C559" i="1"/>
  <c r="H559" i="1" s="1"/>
  <c r="D558" i="1"/>
  <c r="C558" i="1"/>
  <c r="D557" i="1"/>
  <c r="C557" i="1"/>
  <c r="H557" i="1" s="1"/>
  <c r="D556" i="1"/>
  <c r="C556" i="1"/>
  <c r="D555" i="1"/>
  <c r="C555" i="1"/>
  <c r="H555" i="1" s="1"/>
  <c r="D554" i="1"/>
  <c r="C554" i="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D424" i="1"/>
  <c r="D423" i="1"/>
  <c r="C423" i="1"/>
  <c r="H423" i="1" s="1"/>
  <c r="D422" i="1"/>
  <c r="C422" i="1"/>
  <c r="C421" i="1"/>
  <c r="D416" i="1"/>
  <c r="C416" i="1"/>
  <c r="H416" i="1" s="1"/>
  <c r="D415" i="1"/>
  <c r="C415" i="1"/>
  <c r="H415" i="1" s="1"/>
  <c r="D414" i="1"/>
  <c r="C414" i="1"/>
  <c r="H414" i="1" s="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D367" i="1"/>
  <c r="C367" i="1"/>
  <c r="D366" i="1"/>
  <c r="C366" i="1"/>
  <c r="D365" i="1"/>
  <c r="C365" i="1"/>
  <c r="D364" i="1"/>
  <c r="C364" i="1"/>
  <c r="D363" i="1"/>
  <c r="C363" i="1"/>
  <c r="D362" i="1"/>
  <c r="C362" i="1"/>
  <c r="D361" i="1"/>
  <c r="C361" i="1"/>
  <c r="D360" i="1"/>
  <c r="C360" i="1"/>
  <c r="D359" i="1"/>
  <c r="C359" i="1"/>
  <c r="D358" i="1"/>
  <c r="C358" i="1"/>
  <c r="D357" i="1"/>
  <c r="C357" i="1"/>
  <c r="D356" i="1"/>
  <c r="D355"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D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H158" i="1" s="1"/>
  <c r="D157" i="1"/>
  <c r="C157" i="1"/>
  <c r="D156" i="1"/>
  <c r="C156" i="1"/>
  <c r="H156" i="1" s="1"/>
  <c r="D155" i="1"/>
  <c r="C155" i="1"/>
  <c r="D154" i="1"/>
  <c r="C154" i="1"/>
  <c r="H154" i="1" s="1"/>
  <c r="D153" i="1"/>
  <c r="C153" i="1"/>
  <c r="D152" i="1"/>
  <c r="C152" i="1"/>
  <c r="H152" i="1" s="1"/>
  <c r="D151" i="1"/>
  <c r="C151" i="1"/>
  <c r="D150" i="1"/>
  <c r="C150" i="1"/>
  <c r="H150" i="1" s="1"/>
  <c r="D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E49" i="4" l="1"/>
  <c r="D45" i="1" s="1"/>
  <c r="D1555" i="1"/>
  <c r="E31" i="9"/>
  <c r="B31" i="9" s="1"/>
  <c r="E322" i="9"/>
  <c r="E307" i="9"/>
  <c r="B307" i="9" s="1"/>
  <c r="E320" i="9"/>
  <c r="B320" i="9" s="1"/>
  <c r="E326" i="9"/>
  <c r="E37" i="9"/>
  <c r="B37" i="9" s="1"/>
  <c r="E324" i="9"/>
  <c r="B324" i="9" s="1"/>
  <c r="E329" i="9"/>
  <c r="B329" i="9" s="1"/>
  <c r="E36" i="9"/>
  <c r="B36" i="9" s="1"/>
  <c r="E311" i="9"/>
  <c r="B311" i="9" s="1"/>
  <c r="F236" i="9"/>
  <c r="B236" i="9" s="1"/>
  <c r="H1045" i="1"/>
  <c r="H1018" i="1"/>
  <c r="H1024" i="1"/>
  <c r="F19" i="5"/>
  <c r="C1555" i="1"/>
  <c r="H1555" i="1" s="1"/>
  <c r="H34" i="3"/>
  <c r="F656" i="4"/>
  <c r="H1514" i="1"/>
  <c r="E114" i="6"/>
  <c r="F118" i="6"/>
  <c r="C1278" i="1"/>
  <c r="H1278" i="1" s="1"/>
  <c r="H1256" i="1"/>
  <c r="H1258" i="1"/>
  <c r="F252" i="5"/>
  <c r="E305" i="9"/>
  <c r="H1302" i="1"/>
  <c r="H1264" i="1"/>
  <c r="H1266" i="1"/>
  <c r="E255" i="5"/>
  <c r="F260" i="5"/>
  <c r="H1262" i="1"/>
  <c r="H1260" i="1"/>
  <c r="E303" i="9"/>
  <c r="B303" i="9" s="1"/>
  <c r="H1306" i="1"/>
  <c r="H1304" i="1"/>
  <c r="D45" i="8"/>
  <c r="C1628" i="1"/>
  <c r="H1628" i="1" s="1"/>
  <c r="H1340" i="1"/>
  <c r="E337" i="9"/>
  <c r="B337" i="9" s="1"/>
  <c r="E340" i="9"/>
  <c r="B340" i="9" s="1"/>
  <c r="C1585" i="1"/>
  <c r="H1585" i="1" s="1"/>
  <c r="H422" i="1"/>
  <c r="E294" i="9"/>
  <c r="B294" i="9" s="1"/>
  <c r="D421" i="1"/>
  <c r="G421" i="1" s="1"/>
  <c r="F246" i="9"/>
  <c r="B246" i="9" s="1"/>
  <c r="H737" i="1"/>
  <c r="E57" i="9"/>
  <c r="B57" i="9" s="1"/>
  <c r="F244" i="9"/>
  <c r="B244" i="9" s="1"/>
  <c r="H736" i="1"/>
  <c r="B243" i="9"/>
  <c r="H733" i="1"/>
  <c r="F126" i="4"/>
  <c r="F125" i="4"/>
  <c r="H653" i="1"/>
  <c r="E26" i="9"/>
  <c r="B26" i="9" s="1"/>
  <c r="E296" i="9"/>
  <c r="B296" i="9" s="1"/>
  <c r="H5" i="1"/>
  <c r="H7" i="1"/>
  <c r="H9" i="1"/>
  <c r="H11" i="1"/>
  <c r="H13" i="1"/>
  <c r="H15" i="1"/>
  <c r="H17" i="1"/>
  <c r="H19" i="1"/>
  <c r="H21" i="1"/>
  <c r="H23" i="1"/>
  <c r="H25" i="1"/>
  <c r="H27" i="1"/>
  <c r="H29" i="1"/>
  <c r="H31" i="1"/>
  <c r="H33" i="1"/>
  <c r="H35" i="1"/>
  <c r="H37" i="1"/>
  <c r="H41" i="1"/>
  <c r="H43" i="1"/>
  <c r="H47" i="1"/>
  <c r="H49" i="1"/>
  <c r="H51" i="1"/>
  <c r="H53" i="1"/>
  <c r="H55" i="1"/>
  <c r="H57" i="1"/>
  <c r="H59" i="1"/>
  <c r="H61" i="1"/>
  <c r="H63" i="1"/>
  <c r="H65" i="1"/>
  <c r="H67" i="1"/>
  <c r="H69" i="1"/>
  <c r="H71" i="1"/>
  <c r="H73" i="1"/>
  <c r="H75" i="1"/>
  <c r="H77" i="1"/>
  <c r="H79" i="1"/>
  <c r="H81" i="1"/>
  <c r="H83" i="1"/>
  <c r="H85" i="1"/>
  <c r="H87" i="1"/>
  <c r="H89" i="1"/>
  <c r="H91" i="1"/>
  <c r="H93" i="1"/>
  <c r="H95" i="1"/>
  <c r="H97" i="1"/>
  <c r="H99" i="1"/>
  <c r="H101" i="1"/>
  <c r="H103" i="1"/>
  <c r="H105" i="1"/>
  <c r="H107" i="1"/>
  <c r="H109" i="1"/>
  <c r="H111" i="1"/>
  <c r="H113" i="1"/>
  <c r="H115" i="1"/>
  <c r="H4" i="1"/>
  <c r="H6" i="1"/>
  <c r="H8" i="1"/>
  <c r="H10" i="1"/>
  <c r="H12" i="1"/>
  <c r="H14" i="1"/>
  <c r="H16" i="1"/>
  <c r="H18" i="1"/>
  <c r="H20" i="1"/>
  <c r="H22" i="1"/>
  <c r="H24" i="1"/>
  <c r="H26" i="1"/>
  <c r="H28" i="1"/>
  <c r="H30" i="1"/>
  <c r="H32" i="1"/>
  <c r="H34" i="1"/>
  <c r="H36" i="1"/>
  <c r="H38" i="1"/>
  <c r="H40" i="1"/>
  <c r="H42" i="1"/>
  <c r="H44" i="1"/>
  <c r="H46" i="1"/>
  <c r="H48" i="1"/>
  <c r="H50" i="1"/>
  <c r="H52" i="1"/>
  <c r="H54" i="1"/>
  <c r="H56" i="1"/>
  <c r="H58" i="1"/>
  <c r="H60" i="1"/>
  <c r="H62" i="1"/>
  <c r="H64" i="1"/>
  <c r="H66" i="1"/>
  <c r="H68" i="1"/>
  <c r="H70" i="1"/>
  <c r="H72" i="1"/>
  <c r="H74" i="1"/>
  <c r="H76" i="1"/>
  <c r="H80" i="1"/>
  <c r="H82" i="1"/>
  <c r="H84" i="1"/>
  <c r="H86" i="1"/>
  <c r="H88" i="1"/>
  <c r="H90" i="1"/>
  <c r="H92" i="1"/>
  <c r="H94" i="1"/>
  <c r="H96" i="1"/>
  <c r="H98" i="1"/>
  <c r="H100" i="1"/>
  <c r="H102" i="1"/>
  <c r="H104" i="1"/>
  <c r="H106" i="1"/>
  <c r="H108" i="1"/>
  <c r="H110" i="1"/>
  <c r="H112" i="1"/>
  <c r="H114" i="1"/>
  <c r="H116" i="1"/>
  <c r="H118" i="1"/>
  <c r="H120" i="1"/>
  <c r="H122" i="1"/>
  <c r="H124" i="1"/>
  <c r="H126" i="1"/>
  <c r="H128" i="1"/>
  <c r="H130" i="1"/>
  <c r="H132" i="1"/>
  <c r="H134" i="1"/>
  <c r="H136" i="1"/>
  <c r="H138" i="1"/>
  <c r="H140" i="1"/>
  <c r="H142" i="1"/>
  <c r="H144" i="1"/>
  <c r="H146" i="1"/>
  <c r="H615" i="1"/>
  <c r="F309" i="4"/>
  <c r="E640" i="4"/>
  <c r="D634" i="1" s="1"/>
  <c r="E5" i="7"/>
  <c r="D1539" i="1"/>
  <c r="H1539" i="1" s="1"/>
  <c r="D25" i="8"/>
  <c r="C1602" i="1" s="1"/>
  <c r="H1602" i="1" s="1"/>
  <c r="C1604" i="1"/>
  <c r="H1604" i="1" s="1"/>
  <c r="H162" i="1"/>
  <c r="H164" i="1"/>
  <c r="H166" i="1"/>
  <c r="H168" i="1"/>
  <c r="H170" i="1"/>
  <c r="H172" i="1"/>
  <c r="H174" i="1"/>
  <c r="H176" i="1"/>
  <c r="H178" i="1"/>
  <c r="H180" i="1"/>
  <c r="H182" i="1"/>
  <c r="H184" i="1"/>
  <c r="H186" i="1"/>
  <c r="H188" i="1"/>
  <c r="H190" i="1"/>
  <c r="H192" i="1"/>
  <c r="H194" i="1"/>
  <c r="H196" i="1"/>
  <c r="H200" i="1"/>
  <c r="H202" i="1"/>
  <c r="H204" i="1"/>
  <c r="H206" i="1"/>
  <c r="H208" i="1"/>
  <c r="H210" i="1"/>
  <c r="H212" i="1"/>
  <c r="H214" i="1"/>
  <c r="H216" i="1"/>
  <c r="H218" i="1"/>
  <c r="H220" i="1"/>
  <c r="H222" i="1"/>
  <c r="H224" i="1"/>
  <c r="H228" i="1"/>
  <c r="H230" i="1"/>
  <c r="H232" i="1"/>
  <c r="H234" i="1"/>
  <c r="H236" i="1"/>
  <c r="H238" i="1"/>
  <c r="H240" i="1"/>
  <c r="H242" i="1"/>
  <c r="H244" i="1"/>
  <c r="H246" i="1"/>
  <c r="H248" i="1"/>
  <c r="H250" i="1"/>
  <c r="H252" i="1"/>
  <c r="H254" i="1"/>
  <c r="H256" i="1"/>
  <c r="H260" i="1"/>
  <c r="H262" i="1"/>
  <c r="H264" i="1"/>
  <c r="H266" i="1"/>
  <c r="H268" i="1"/>
  <c r="H270" i="1"/>
  <c r="H272" i="1"/>
  <c r="H274" i="1"/>
  <c r="H276" i="1"/>
  <c r="H278" i="1"/>
  <c r="H280" i="1"/>
  <c r="H282" i="1"/>
  <c r="H284" i="1"/>
  <c r="H286" i="1"/>
  <c r="H288" i="1"/>
  <c r="H290" i="1"/>
  <c r="H292" i="1"/>
  <c r="H294" i="1"/>
  <c r="H298" i="1"/>
  <c r="H300" i="1"/>
  <c r="H302" i="1"/>
  <c r="H304" i="1"/>
  <c r="H306" i="1"/>
  <c r="H308" i="1"/>
  <c r="H310" i="1"/>
  <c r="H312" i="1"/>
  <c r="H314" i="1"/>
  <c r="H318" i="1"/>
  <c r="H320" i="1"/>
  <c r="H322" i="1"/>
  <c r="H324" i="1"/>
  <c r="H326" i="1"/>
  <c r="H328" i="1"/>
  <c r="H330" i="1"/>
  <c r="H332" i="1"/>
  <c r="H334" i="1"/>
  <c r="H336" i="1"/>
  <c r="H338" i="1"/>
  <c r="H340" i="1"/>
  <c r="H342" i="1"/>
  <c r="H344" i="1"/>
  <c r="H346" i="1"/>
  <c r="H348" i="1"/>
  <c r="H350" i="1"/>
  <c r="H352" i="1"/>
  <c r="H354" i="1"/>
  <c r="H358" i="1"/>
  <c r="H360" i="1"/>
  <c r="H362" i="1"/>
  <c r="H364" i="1"/>
  <c r="H366" i="1"/>
  <c r="H370" i="1"/>
  <c r="H372" i="1"/>
  <c r="H374" i="1"/>
  <c r="H376" i="1"/>
  <c r="H378" i="1"/>
  <c r="H380" i="1"/>
  <c r="H382" i="1"/>
  <c r="H384" i="1"/>
  <c r="H386" i="1"/>
  <c r="H388" i="1"/>
  <c r="H390" i="1"/>
  <c r="H392" i="1"/>
  <c r="H394" i="1"/>
  <c r="H396" i="1"/>
  <c r="H398" i="1"/>
  <c r="H400" i="1"/>
  <c r="H402" i="1"/>
  <c r="H404" i="1"/>
  <c r="H406" i="1"/>
  <c r="H408" i="1"/>
  <c r="H410" i="1"/>
  <c r="H635" i="1"/>
  <c r="F254" i="4"/>
  <c r="D230" i="4"/>
  <c r="F379" i="4"/>
  <c r="D373" i="4"/>
  <c r="F29" i="5"/>
  <c r="D12" i="5"/>
  <c r="F56" i="5"/>
  <c r="C1061" i="1"/>
  <c r="H1061" i="1" s="1"/>
  <c r="I23" i="3"/>
  <c r="F165" i="4"/>
  <c r="D164" i="4"/>
  <c r="F362" i="4"/>
  <c r="D361" i="4"/>
  <c r="F8" i="5"/>
  <c r="D7" i="5"/>
  <c r="G336" i="9"/>
  <c r="D177" i="5"/>
  <c r="F181" i="5"/>
  <c r="C1185" i="1"/>
  <c r="H1185" i="1" s="1"/>
  <c r="H339" i="9"/>
  <c r="D1223" i="1"/>
  <c r="H117" i="1"/>
  <c r="H119" i="1"/>
  <c r="H121" i="1"/>
  <c r="H123" i="1"/>
  <c r="H125" i="1"/>
  <c r="H127" i="1"/>
  <c r="H129" i="1"/>
  <c r="H131" i="1"/>
  <c r="H133" i="1"/>
  <c r="H135" i="1"/>
  <c r="H137" i="1"/>
  <c r="H139" i="1"/>
  <c r="H141" i="1"/>
  <c r="H143" i="1"/>
  <c r="H145" i="1"/>
  <c r="H147" i="1"/>
  <c r="H151" i="1"/>
  <c r="H153" i="1"/>
  <c r="H155" i="1"/>
  <c r="H157" i="1"/>
  <c r="H159" i="1"/>
  <c r="H161" i="1"/>
  <c r="H163" i="1"/>
  <c r="H165" i="1"/>
  <c r="H167" i="1"/>
  <c r="H169" i="1"/>
  <c r="H171" i="1"/>
  <c r="H173" i="1"/>
  <c r="H175" i="1"/>
  <c r="H177" i="1"/>
  <c r="H179" i="1"/>
  <c r="H181" i="1"/>
  <c r="H183" i="1"/>
  <c r="H185" i="1"/>
  <c r="H187" i="1"/>
  <c r="H189" i="1"/>
  <c r="H191" i="1"/>
  <c r="H193" i="1"/>
  <c r="H195" i="1"/>
  <c r="H197" i="1"/>
  <c r="H199" i="1"/>
  <c r="H201" i="1"/>
  <c r="H203" i="1"/>
  <c r="H205" i="1"/>
  <c r="H207" i="1"/>
  <c r="H209" i="1"/>
  <c r="H211" i="1"/>
  <c r="H213" i="1"/>
  <c r="H215" i="1"/>
  <c r="H217" i="1"/>
  <c r="H219" i="1"/>
  <c r="H221" i="1"/>
  <c r="H223" i="1"/>
  <c r="H225" i="1"/>
  <c r="H227" i="1"/>
  <c r="H229" i="1"/>
  <c r="H231" i="1"/>
  <c r="H233" i="1"/>
  <c r="H235" i="1"/>
  <c r="H237" i="1"/>
  <c r="H239" i="1"/>
  <c r="H241" i="1"/>
  <c r="H243" i="1"/>
  <c r="H245" i="1"/>
  <c r="H247" i="1"/>
  <c r="H249" i="1"/>
  <c r="H251" i="1"/>
  <c r="H253" i="1"/>
  <c r="H255" i="1"/>
  <c r="H257" i="1"/>
  <c r="H259" i="1"/>
  <c r="H261" i="1"/>
  <c r="H263" i="1"/>
  <c r="H265" i="1"/>
  <c r="H267" i="1"/>
  <c r="H271" i="1"/>
  <c r="H273" i="1"/>
  <c r="H275" i="1"/>
  <c r="H277" i="1"/>
  <c r="H279" i="1"/>
  <c r="H281" i="1"/>
  <c r="H283" i="1"/>
  <c r="H285" i="1"/>
  <c r="H287" i="1"/>
  <c r="H289" i="1"/>
  <c r="H291" i="1"/>
  <c r="H293" i="1"/>
  <c r="H299" i="1"/>
  <c r="H301" i="1"/>
  <c r="H305" i="1"/>
  <c r="H307" i="1"/>
  <c r="H309" i="1"/>
  <c r="H311" i="1"/>
  <c r="H313" i="1"/>
  <c r="H315" i="1"/>
  <c r="H317" i="1"/>
  <c r="H319" i="1"/>
  <c r="H321" i="1"/>
  <c r="H323" i="1"/>
  <c r="H325" i="1"/>
  <c r="H327" i="1"/>
  <c r="H329" i="1"/>
  <c r="H331" i="1"/>
  <c r="H333" i="1"/>
  <c r="H335" i="1"/>
  <c r="H337" i="1"/>
  <c r="H339" i="1"/>
  <c r="H341" i="1"/>
  <c r="H343" i="1"/>
  <c r="H345" i="1"/>
  <c r="H347" i="1"/>
  <c r="H351" i="1"/>
  <c r="H353" i="1"/>
  <c r="H357" i="1"/>
  <c r="H359" i="1"/>
  <c r="H361" i="1"/>
  <c r="H363" i="1"/>
  <c r="H365" i="1"/>
  <c r="H367" i="1"/>
  <c r="H369" i="1"/>
  <c r="H371" i="1"/>
  <c r="H373" i="1"/>
  <c r="H375" i="1"/>
  <c r="H377" i="1"/>
  <c r="H379" i="1"/>
  <c r="H381" i="1"/>
  <c r="H383" i="1"/>
  <c r="H385" i="1"/>
  <c r="H387" i="1"/>
  <c r="H389" i="1"/>
  <c r="H391" i="1"/>
  <c r="H393" i="1"/>
  <c r="H395" i="1"/>
  <c r="H397" i="1"/>
  <c r="H399" i="1"/>
  <c r="H401" i="1"/>
  <c r="H403" i="1"/>
  <c r="H405" i="1"/>
  <c r="H407" i="1"/>
  <c r="H409" i="1"/>
  <c r="H411" i="1"/>
  <c r="D529" i="1"/>
  <c r="H1013" i="1"/>
  <c r="H1015" i="1"/>
  <c r="H1019" i="1"/>
  <c r="H1021" i="1"/>
  <c r="H1023" i="1"/>
  <c r="H1025" i="1"/>
  <c r="H1027" i="1"/>
  <c r="H1029" i="1"/>
  <c r="H1031" i="1"/>
  <c r="H1033" i="1"/>
  <c r="H1035" i="1"/>
  <c r="H1037" i="1"/>
  <c r="H1039" i="1"/>
  <c r="H1132" i="1"/>
  <c r="F44" i="4"/>
  <c r="D43" i="4"/>
  <c r="F322" i="4"/>
  <c r="D321" i="4"/>
  <c r="H554" i="1"/>
  <c r="H556" i="1"/>
  <c r="H558" i="1"/>
  <c r="H560" i="1"/>
  <c r="H562" i="1"/>
  <c r="H564" i="1"/>
  <c r="H566" i="1"/>
  <c r="H568" i="1"/>
  <c r="H570" i="1"/>
  <c r="H572" i="1"/>
  <c r="H574" i="1"/>
  <c r="H576" i="1"/>
  <c r="H578" i="1"/>
  <c r="H580" i="1"/>
  <c r="H582" i="1"/>
  <c r="H584" i="1"/>
  <c r="H586" i="1"/>
  <c r="H588" i="1"/>
  <c r="H590" i="1"/>
  <c r="H592" i="1"/>
  <c r="H594" i="1"/>
  <c r="H596" i="1"/>
  <c r="H598" i="1"/>
  <c r="H600" i="1"/>
  <c r="H602" i="1"/>
  <c r="H604" i="1"/>
  <c r="H606" i="1"/>
  <c r="H608" i="1"/>
  <c r="H610" i="1"/>
  <c r="H612" i="1"/>
  <c r="H614" i="1"/>
  <c r="H616" i="1"/>
  <c r="H618" i="1"/>
  <c r="H620" i="1"/>
  <c r="H622" i="1"/>
  <c r="H624" i="1"/>
  <c r="H626" i="1"/>
  <c r="H628" i="1"/>
  <c r="H630" i="1"/>
  <c r="H632" i="1"/>
  <c r="H636" i="1"/>
  <c r="H1301" i="1"/>
  <c r="H1303" i="1"/>
  <c r="H1305" i="1"/>
  <c r="H1307" i="1"/>
  <c r="H1309" i="1"/>
  <c r="H1311" i="1"/>
  <c r="H1313" i="1"/>
  <c r="H1315" i="1"/>
  <c r="H1317" i="1"/>
  <c r="H1319" i="1"/>
  <c r="H1321" i="1"/>
  <c r="H1323" i="1"/>
  <c r="H1325" i="1"/>
  <c r="H1327" i="1"/>
  <c r="H1329" i="1"/>
  <c r="H1331" i="1"/>
  <c r="H1333" i="1"/>
  <c r="H1335" i="1"/>
  <c r="H1337" i="1"/>
  <c r="H1339" i="1"/>
  <c r="H1341" i="1"/>
  <c r="H1343" i="1"/>
  <c r="H1345" i="1"/>
  <c r="H1347" i="1"/>
  <c r="H1349" i="1"/>
  <c r="H1351" i="1"/>
  <c r="H1353" i="1"/>
  <c r="H1355" i="1"/>
  <c r="H1357" i="1"/>
  <c r="H1359" i="1"/>
  <c r="H1361" i="1"/>
  <c r="H1363" i="1"/>
  <c r="H1365" i="1"/>
  <c r="H1367" i="1"/>
  <c r="H1369" i="1"/>
  <c r="H1371" i="1"/>
  <c r="H1373" i="1"/>
  <c r="H1375" i="1"/>
  <c r="H1377" i="1"/>
  <c r="H1379" i="1"/>
  <c r="H1381" i="1"/>
  <c r="H1383" i="1"/>
  <c r="H1385" i="1"/>
  <c r="H1387" i="1"/>
  <c r="H1389" i="1"/>
  <c r="H1391" i="1"/>
  <c r="H1393" i="1"/>
  <c r="H1395" i="1"/>
  <c r="H1397" i="1"/>
  <c r="H1399" i="1"/>
  <c r="H1447" i="1"/>
  <c r="H1449" i="1"/>
  <c r="H1451" i="1"/>
  <c r="H1453" i="1"/>
  <c r="H1455" i="1"/>
  <c r="H1457" i="1"/>
  <c r="H1459" i="1"/>
  <c r="H1461" i="1"/>
  <c r="H1556" i="1"/>
  <c r="J1558" i="1"/>
  <c r="J1560" i="1"/>
  <c r="J1562" i="1"/>
  <c r="E82" i="4"/>
  <c r="E164" i="4"/>
  <c r="D160" i="1" s="1"/>
  <c r="F432" i="4"/>
  <c r="D431" i="4"/>
  <c r="F572" i="4"/>
  <c r="D571" i="4"/>
  <c r="F71" i="5"/>
  <c r="D70" i="5"/>
  <c r="H336" i="9"/>
  <c r="E177" i="5"/>
  <c r="E338" i="9"/>
  <c r="B338" i="9" s="1"/>
  <c r="F256" i="5"/>
  <c r="D255" i="5"/>
  <c r="D1402" i="1"/>
  <c r="E5" i="6"/>
  <c r="F10" i="6"/>
  <c r="D5" i="6"/>
  <c r="D1486" i="1"/>
  <c r="E89" i="6"/>
  <c r="D1485" i="1" s="1"/>
  <c r="F94" i="6"/>
  <c r="D89" i="6"/>
  <c r="H1571" i="1"/>
  <c r="H1047" i="1"/>
  <c r="H1049" i="1"/>
  <c r="H1051" i="1"/>
  <c r="H1053" i="1"/>
  <c r="H1055" i="1"/>
  <c r="H1057" i="1"/>
  <c r="H1059" i="1"/>
  <c r="H1063" i="1"/>
  <c r="H1065" i="1"/>
  <c r="H1067" i="1"/>
  <c r="H1069" i="1"/>
  <c r="H1071" i="1"/>
  <c r="H1073" i="1"/>
  <c r="H1077" i="1"/>
  <c r="H1079" i="1"/>
  <c r="H1081" i="1"/>
  <c r="H1083" i="1"/>
  <c r="H1085" i="1"/>
  <c r="H1087" i="1"/>
  <c r="H1089" i="1"/>
  <c r="H1091" i="1"/>
  <c r="H1093" i="1"/>
  <c r="H1095" i="1"/>
  <c r="H1097" i="1"/>
  <c r="H1099" i="1"/>
  <c r="H1101" i="1"/>
  <c r="H1103" i="1"/>
  <c r="H1105" i="1"/>
  <c r="H1107" i="1"/>
  <c r="H1109" i="1"/>
  <c r="H1111" i="1"/>
  <c r="H1113" i="1"/>
  <c r="H1115" i="1"/>
  <c r="H1117" i="1"/>
  <c r="H1119" i="1"/>
  <c r="H1121" i="1"/>
  <c r="H1123" i="1"/>
  <c r="H1125" i="1"/>
  <c r="H1127" i="1"/>
  <c r="H1129" i="1"/>
  <c r="H1131" i="1"/>
  <c r="H1133" i="1"/>
  <c r="H1135" i="1"/>
  <c r="H1137" i="1"/>
  <c r="H1139" i="1"/>
  <c r="H1141" i="1"/>
  <c r="H1143" i="1"/>
  <c r="H1145" i="1"/>
  <c r="H1147" i="1"/>
  <c r="H1149" i="1"/>
  <c r="H1151" i="1"/>
  <c r="H1153" i="1"/>
  <c r="H1155" i="1"/>
  <c r="H1157" i="1"/>
  <c r="H1159" i="1"/>
  <c r="H1161" i="1"/>
  <c r="H1163" i="1"/>
  <c r="H1165" i="1"/>
  <c r="H1167" i="1"/>
  <c r="H1169" i="1"/>
  <c r="H1171" i="1"/>
  <c r="H1173" i="1"/>
  <c r="H1175" i="1"/>
  <c r="H1177" i="1"/>
  <c r="H1179" i="1"/>
  <c r="H1183" i="1"/>
  <c r="H1187" i="1"/>
  <c r="H1189" i="1"/>
  <c r="H1191" i="1"/>
  <c r="H1193" i="1"/>
  <c r="H1195" i="1"/>
  <c r="H1197" i="1"/>
  <c r="H1199" i="1"/>
  <c r="H1201" i="1"/>
  <c r="H1203" i="1"/>
  <c r="H1205" i="1"/>
  <c r="H1207" i="1"/>
  <c r="H1209" i="1"/>
  <c r="H1211" i="1"/>
  <c r="H1213" i="1"/>
  <c r="H1215" i="1"/>
  <c r="H1217" i="1"/>
  <c r="H1219" i="1"/>
  <c r="H1221" i="1"/>
  <c r="H1223" i="1"/>
  <c r="H1225" i="1"/>
  <c r="H1227" i="1"/>
  <c r="H1229" i="1"/>
  <c r="H1231" i="1"/>
  <c r="H1233" i="1"/>
  <c r="H1235" i="1"/>
  <c r="H1237" i="1"/>
  <c r="H1239" i="1"/>
  <c r="H1241" i="1"/>
  <c r="H1243" i="1"/>
  <c r="H1245" i="1"/>
  <c r="H1247" i="1"/>
  <c r="H1249" i="1"/>
  <c r="H1251" i="1"/>
  <c r="H1253" i="1"/>
  <c r="H1257" i="1"/>
  <c r="H1261" i="1"/>
  <c r="H1263" i="1"/>
  <c r="H1265" i="1"/>
  <c r="H1267" i="1"/>
  <c r="H1269" i="1"/>
  <c r="H1271" i="1"/>
  <c r="H1273" i="1"/>
  <c r="H1275" i="1"/>
  <c r="H1277" i="1"/>
  <c r="H1279" i="1"/>
  <c r="H1281" i="1"/>
  <c r="H1283" i="1"/>
  <c r="H1285" i="1"/>
  <c r="H1287" i="1"/>
  <c r="H1289" i="1"/>
  <c r="H1291" i="1"/>
  <c r="H1293" i="1"/>
  <c r="H1295" i="1"/>
  <c r="H1297" i="1"/>
  <c r="H1299" i="1"/>
  <c r="H1433" i="1"/>
  <c r="H1435" i="1"/>
  <c r="H1437" i="1"/>
  <c r="H1439" i="1"/>
  <c r="H1441" i="1"/>
  <c r="H1443" i="1"/>
  <c r="H1445" i="1"/>
  <c r="H1486" i="1"/>
  <c r="H1511" i="1"/>
  <c r="H1513" i="1"/>
  <c r="H1515" i="1"/>
  <c r="H1517" i="1"/>
  <c r="H1519" i="1"/>
  <c r="H1521" i="1"/>
  <c r="H1523" i="1"/>
  <c r="H1527" i="1"/>
  <c r="H1529" i="1"/>
  <c r="H1531" i="1"/>
  <c r="H1533" i="1"/>
  <c r="H1535" i="1"/>
  <c r="H1540" i="1"/>
  <c r="J1542" i="1"/>
  <c r="J1544" i="1"/>
  <c r="J1546" i="1"/>
  <c r="J1548" i="1"/>
  <c r="J1550" i="1"/>
  <c r="J1552" i="1"/>
  <c r="J1554" i="1"/>
  <c r="F8" i="4"/>
  <c r="D7" i="4"/>
  <c r="F50" i="4"/>
  <c r="D49" i="4"/>
  <c r="F106" i="4"/>
  <c r="D153" i="4"/>
  <c r="F203" i="4"/>
  <c r="D202" i="4"/>
  <c r="F263" i="4"/>
  <c r="D262" i="4"/>
  <c r="D273" i="4"/>
  <c r="F492" i="4"/>
  <c r="D491" i="4"/>
  <c r="F147" i="5"/>
  <c r="F130" i="6"/>
  <c r="D129" i="6"/>
  <c r="D5" i="7"/>
  <c r="H1402" i="1"/>
  <c r="H1407" i="1"/>
  <c r="H1409" i="1"/>
  <c r="H1411" i="1"/>
  <c r="H1413" i="1"/>
  <c r="H1415" i="1"/>
  <c r="H1417" i="1"/>
  <c r="H1419" i="1"/>
  <c r="H1421" i="1"/>
  <c r="H1423" i="1"/>
  <c r="H1425" i="1"/>
  <c r="H1427" i="1"/>
  <c r="H1429" i="1"/>
  <c r="H1487" i="1"/>
  <c r="H1489" i="1"/>
  <c r="H1491" i="1"/>
  <c r="H1493" i="1"/>
  <c r="H1495" i="1"/>
  <c r="H1497" i="1"/>
  <c r="H1499" i="1"/>
  <c r="H1501" i="1"/>
  <c r="H1503" i="1"/>
  <c r="H1505" i="1"/>
  <c r="H1507" i="1"/>
  <c r="H1509" i="1"/>
  <c r="H1572" i="1"/>
  <c r="J1574" i="1"/>
  <c r="J1576" i="1"/>
  <c r="J1578" i="1"/>
  <c r="J1580" i="1"/>
  <c r="F355" i="4"/>
  <c r="D354" i="4"/>
  <c r="F480" i="4"/>
  <c r="D479" i="4"/>
  <c r="F536" i="4"/>
  <c r="D535" i="4"/>
  <c r="F598" i="4"/>
  <c r="D597" i="4"/>
  <c r="E12" i="5"/>
  <c r="D1017" i="1" s="1"/>
  <c r="F35" i="5"/>
  <c r="F120" i="5"/>
  <c r="D119" i="5"/>
  <c r="E339" i="9"/>
  <c r="B339" i="9" s="1"/>
  <c r="F297" i="5"/>
  <c r="D296" i="5"/>
  <c r="D1432" i="1"/>
  <c r="H1432" i="1" s="1"/>
  <c r="E35" i="6"/>
  <c r="F43" i="6"/>
  <c r="D35" i="6"/>
  <c r="H1563" i="1"/>
  <c r="G314" i="9"/>
  <c r="B118" i="9"/>
  <c r="B134" i="9"/>
  <c r="B150" i="9"/>
  <c r="B158" i="9"/>
  <c r="J1541" i="1"/>
  <c r="J1543" i="1"/>
  <c r="J1545" i="1"/>
  <c r="J1547" i="1"/>
  <c r="J1549" i="1"/>
  <c r="J1551" i="1"/>
  <c r="J1553" i="1"/>
  <c r="J1557" i="1"/>
  <c r="J1559" i="1"/>
  <c r="J1561" i="1"/>
  <c r="J1565" i="1"/>
  <c r="J1567" i="1"/>
  <c r="J1569" i="1"/>
  <c r="J1573" i="1"/>
  <c r="J1575" i="1"/>
  <c r="H1577" i="1"/>
  <c r="J1579" i="1"/>
  <c r="J1581" i="1"/>
  <c r="F68" i="4"/>
  <c r="F74" i="4"/>
  <c r="F77" i="4"/>
  <c r="F178" i="4"/>
  <c r="F216" i="4"/>
  <c r="F269" i="4"/>
  <c r="D647" i="4"/>
  <c r="F428" i="4"/>
  <c r="E156" i="9"/>
  <c r="B156" i="9" s="1"/>
  <c r="F13" i="5"/>
  <c r="H314" i="9"/>
  <c r="F171" i="5"/>
  <c r="D114" i="6"/>
  <c r="B117" i="9"/>
  <c r="B133" i="9"/>
  <c r="B149" i="9"/>
  <c r="B157" i="9"/>
  <c r="B173" i="9"/>
  <c r="F298" i="9"/>
  <c r="B325" i="9"/>
  <c r="E113" i="9"/>
  <c r="B113" i="9" s="1"/>
  <c r="B119" i="9"/>
  <c r="B126" i="9"/>
  <c r="B135" i="9"/>
  <c r="B142" i="9"/>
  <c r="B151" i="9"/>
  <c r="B159" i="9"/>
  <c r="B166" i="9"/>
  <c r="B241" i="9"/>
  <c r="B257" i="9"/>
  <c r="B273" i="9"/>
  <c r="B289" i="9"/>
  <c r="E312" i="9"/>
  <c r="B312" i="9" s="1"/>
  <c r="B321" i="9"/>
  <c r="B231" i="9"/>
  <c r="B239" i="9"/>
  <c r="B247" i="9"/>
  <c r="B255" i="9"/>
  <c r="B263" i="9"/>
  <c r="B271" i="9"/>
  <c r="B279" i="9"/>
  <c r="B287" i="9"/>
  <c r="B305" i="9"/>
  <c r="E121" i="9"/>
  <c r="B121" i="9" s="1"/>
  <c r="E129" i="9"/>
  <c r="B129" i="9" s="1"/>
  <c r="E137" i="9"/>
  <c r="B137" i="9" s="1"/>
  <c r="E145" i="9"/>
  <c r="B145" i="9" s="1"/>
  <c r="E153" i="9"/>
  <c r="B153" i="9" s="1"/>
  <c r="E161" i="9"/>
  <c r="B161" i="9" s="1"/>
  <c r="E169" i="9"/>
  <c r="B169" i="9" s="1"/>
  <c r="F229" i="9"/>
  <c r="B229" i="9" s="1"/>
  <c r="F237" i="9"/>
  <c r="B237" i="9" s="1"/>
  <c r="F245" i="9"/>
  <c r="B245" i="9" s="1"/>
  <c r="F253" i="9"/>
  <c r="B253" i="9" s="1"/>
  <c r="F261" i="9"/>
  <c r="B261" i="9" s="1"/>
  <c r="F269" i="9"/>
  <c r="B269" i="9" s="1"/>
  <c r="F277" i="9"/>
  <c r="B277" i="9" s="1"/>
  <c r="F285" i="9"/>
  <c r="B285" i="9" s="1"/>
  <c r="B291" i="9"/>
  <c r="B292" i="9"/>
  <c r="E304" i="9"/>
  <c r="B304" i="9" s="1"/>
  <c r="B313" i="9"/>
  <c r="B318" i="9"/>
  <c r="B322" i="9"/>
  <c r="B326" i="9"/>
  <c r="E418" i="4"/>
  <c r="D413" i="1" s="1"/>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F153" i="4"/>
  <c r="F426" i="4"/>
  <c r="F427" i="4"/>
  <c r="F607" i="4"/>
  <c r="F89" i="5"/>
  <c r="G316" i="9"/>
  <c r="G315" i="9"/>
  <c r="H316" i="9"/>
  <c r="H315" i="9"/>
  <c r="F150" i="5"/>
  <c r="F178" i="5"/>
  <c r="F197" i="5"/>
  <c r="F203" i="5"/>
  <c r="F219" i="5"/>
  <c r="H310" i="9"/>
  <c r="G310" i="9"/>
  <c r="E310" i="9" s="1"/>
  <c r="B310" i="9" s="1"/>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I10" i="9"/>
  <c r="G174" i="9"/>
  <c r="E174" i="9" s="1"/>
  <c r="B174" i="9" s="1"/>
  <c r="G1555" i="1" l="1"/>
  <c r="G1539" i="1"/>
  <c r="D1510" i="1"/>
  <c r="I30" i="3"/>
  <c r="D1259" i="1"/>
  <c r="E251" i="5"/>
  <c r="E176" i="5" s="1"/>
  <c r="D1180" i="1" s="1"/>
  <c r="E314" i="9"/>
  <c r="B314" i="9" s="1"/>
  <c r="C1622" i="1"/>
  <c r="I40" i="3"/>
  <c r="G1604" i="1"/>
  <c r="D44" i="8"/>
  <c r="H19" i="9" s="1"/>
  <c r="E19" i="9" s="1"/>
  <c r="B19" i="9" s="1"/>
  <c r="H421" i="1"/>
  <c r="F228" i="9"/>
  <c r="B228" i="9" s="1"/>
  <c r="F262" i="4"/>
  <c r="C258" i="1"/>
  <c r="H27" i="3"/>
  <c r="C1401" i="1"/>
  <c r="F255" i="5"/>
  <c r="D251" i="5"/>
  <c r="D176" i="5" s="1"/>
  <c r="C1259" i="1"/>
  <c r="F571" i="4"/>
  <c r="C565" i="1"/>
  <c r="F43" i="4"/>
  <c r="C39" i="1"/>
  <c r="H22" i="3"/>
  <c r="C1012" i="1"/>
  <c r="F164" i="4"/>
  <c r="C160" i="1"/>
  <c r="F114" i="6"/>
  <c r="H30" i="3"/>
  <c r="C1510" i="1"/>
  <c r="C529" i="1"/>
  <c r="D152" i="4"/>
  <c r="C149" i="1"/>
  <c r="D141" i="6"/>
  <c r="F535" i="4"/>
  <c r="G24" i="9"/>
  <c r="I28" i="3"/>
  <c r="D1431" i="1"/>
  <c r="G346" i="9"/>
  <c r="E346" i="9" s="1"/>
  <c r="C1538" i="1"/>
  <c r="H33" i="3"/>
  <c r="F491" i="4"/>
  <c r="C485" i="1"/>
  <c r="F70" i="5"/>
  <c r="D69" i="5"/>
  <c r="C1075" i="1"/>
  <c r="E6" i="4"/>
  <c r="D78" i="1"/>
  <c r="F12" i="5"/>
  <c r="C1017" i="1"/>
  <c r="F230" i="4"/>
  <c r="C226" i="1"/>
  <c r="I33" i="3"/>
  <c r="D1538" i="1"/>
  <c r="F354" i="4"/>
  <c r="C349" i="1"/>
  <c r="F7" i="4"/>
  <c r="D6" i="4"/>
  <c r="C3" i="1"/>
  <c r="F89" i="6"/>
  <c r="C1485" i="1"/>
  <c r="E180" i="9"/>
  <c r="B180" i="9" s="1"/>
  <c r="B207" i="9"/>
  <c r="E309" i="9"/>
  <c r="B309" i="9" s="1"/>
  <c r="F5" i="6"/>
  <c r="H24" i="9"/>
  <c r="G1185" i="1"/>
  <c r="F647" i="4"/>
  <c r="C641" i="1"/>
  <c r="F119" i="5"/>
  <c r="C1124" i="1"/>
  <c r="F597" i="4"/>
  <c r="C591" i="1"/>
  <c r="F479" i="4"/>
  <c r="C473" i="1"/>
  <c r="E152" i="4"/>
  <c r="F129" i="6"/>
  <c r="C1525" i="1"/>
  <c r="F202" i="4"/>
  <c r="C198" i="1"/>
  <c r="F49" i="4"/>
  <c r="C45" i="1"/>
  <c r="E141" i="6"/>
  <c r="F141" i="6" s="1"/>
  <c r="D1401" i="1"/>
  <c r="I27" i="3"/>
  <c r="F431" i="4"/>
  <c r="D430" i="4"/>
  <c r="C425" i="1"/>
  <c r="F321" i="4"/>
  <c r="C316" i="1"/>
  <c r="F177" i="5"/>
  <c r="H24" i="3"/>
  <c r="C1181" i="1"/>
  <c r="F361" i="4"/>
  <c r="D360" i="4"/>
  <c r="C356" i="1"/>
  <c r="F35" i="6"/>
  <c r="H28" i="3"/>
  <c r="C1431" i="1"/>
  <c r="F296" i="5"/>
  <c r="C1300" i="1"/>
  <c r="F273" i="4"/>
  <c r="C269" i="1"/>
  <c r="D1181" i="1"/>
  <c r="I24" i="3"/>
  <c r="E7" i="5"/>
  <c r="E336" i="9"/>
  <c r="B336" i="9" s="1"/>
  <c r="F373" i="4"/>
  <c r="C368" i="1"/>
  <c r="D308" i="4"/>
  <c r="G343" i="9"/>
  <c r="E343" i="9" s="1"/>
  <c r="H31" i="3"/>
  <c r="C1537" i="1"/>
  <c r="G348" i="9"/>
  <c r="E348" i="9" s="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D1255" i="1" l="1"/>
  <c r="I25" i="3"/>
  <c r="H1622" i="1"/>
  <c r="G1622" i="1"/>
  <c r="C1621" i="1"/>
  <c r="G344" i="9"/>
  <c r="E344" i="9" s="1"/>
  <c r="B344" i="9" s="1"/>
  <c r="I39" i="3"/>
  <c r="K1481" i="9"/>
  <c r="D417" i="4"/>
  <c r="C303" i="1"/>
  <c r="F308" i="4"/>
  <c r="E6" i="5"/>
  <c r="D1012" i="1"/>
  <c r="I22" i="3"/>
  <c r="H269" i="1"/>
  <c r="G269" i="1"/>
  <c r="H1431" i="1"/>
  <c r="G1431" i="1"/>
  <c r="H356" i="1"/>
  <c r="G356" i="1"/>
  <c r="F176" i="5"/>
  <c r="C1180" i="1"/>
  <c r="H591" i="1"/>
  <c r="G591" i="1"/>
  <c r="H641" i="1"/>
  <c r="G641" i="1"/>
  <c r="H1485" i="1"/>
  <c r="G1485" i="1"/>
  <c r="F69" i="5"/>
  <c r="H23" i="3"/>
  <c r="C1074" i="1"/>
  <c r="H149" i="1"/>
  <c r="G149" i="1"/>
  <c r="H1510" i="1"/>
  <c r="G1510" i="1"/>
  <c r="F7" i="5"/>
  <c r="G1401" i="1"/>
  <c r="H1401" i="1"/>
  <c r="H368" i="1"/>
  <c r="G368" i="1"/>
  <c r="D418" i="4"/>
  <c r="C355" i="1"/>
  <c r="F360" i="4"/>
  <c r="H425" i="1"/>
  <c r="G425" i="1"/>
  <c r="H198" i="1"/>
  <c r="G198" i="1"/>
  <c r="E299" i="4"/>
  <c r="I18" i="3"/>
  <c r="D148" i="1"/>
  <c r="H349" i="1"/>
  <c r="G349" i="1"/>
  <c r="H226" i="1"/>
  <c r="G226" i="1"/>
  <c r="H78" i="1"/>
  <c r="G78" i="1"/>
  <c r="H1538" i="1"/>
  <c r="G1538" i="1"/>
  <c r="E24" i="9"/>
  <c r="B24" i="9" s="1"/>
  <c r="D299" i="4"/>
  <c r="H18" i="3"/>
  <c r="C148" i="1"/>
  <c r="F152" i="4"/>
  <c r="H1012" i="1"/>
  <c r="G1012" i="1"/>
  <c r="H39" i="1"/>
  <c r="G39" i="1"/>
  <c r="H1259" i="1"/>
  <c r="G1259" i="1"/>
  <c r="H1300" i="1"/>
  <c r="G1300" i="1"/>
  <c r="D639" i="4"/>
  <c r="C424" i="1"/>
  <c r="F430" i="4"/>
  <c r="I31" i="3"/>
  <c r="D1537" i="1"/>
  <c r="H1537" i="1" s="1"/>
  <c r="H473" i="1"/>
  <c r="G473" i="1"/>
  <c r="H1124" i="1"/>
  <c r="G1124" i="1"/>
  <c r="H3" i="1"/>
  <c r="G3" i="1"/>
  <c r="I17" i="3"/>
  <c r="D2" i="1"/>
  <c r="E422" i="4"/>
  <c r="E300" i="4"/>
  <c r="D296" i="1" s="1"/>
  <c r="H485" i="1"/>
  <c r="G485" i="1"/>
  <c r="E345" i="9"/>
  <c r="I10" i="3" s="1"/>
  <c r="B346" i="9"/>
  <c r="H529" i="1"/>
  <c r="G529" i="1"/>
  <c r="D6" i="5"/>
  <c r="F251" i="5"/>
  <c r="H25" i="3"/>
  <c r="C1255" i="1"/>
  <c r="H258" i="1"/>
  <c r="G258" i="1"/>
  <c r="H1181" i="1"/>
  <c r="G1181" i="1"/>
  <c r="H316" i="1"/>
  <c r="G316" i="1"/>
  <c r="H45" i="1"/>
  <c r="G45" i="1"/>
  <c r="H1525" i="1"/>
  <c r="G1525" i="1"/>
  <c r="H17" i="3"/>
  <c r="C2" i="1"/>
  <c r="F6" i="4"/>
  <c r="D422" i="4"/>
  <c r="D300" i="4"/>
  <c r="H1017" i="1"/>
  <c r="G1017" i="1"/>
  <c r="H1075" i="1"/>
  <c r="G1075" i="1"/>
  <c r="D640" i="4"/>
  <c r="H160" i="1"/>
  <c r="G160" i="1"/>
  <c r="H565" i="1"/>
  <c r="G565" i="1"/>
  <c r="B348" i="9"/>
  <c r="E347" i="9"/>
  <c r="G1537" i="1"/>
  <c r="H9" i="3"/>
  <c r="B343" i="9"/>
  <c r="H1621" i="1"/>
  <c r="G1621" i="1"/>
  <c r="H11" i="3"/>
  <c r="E342" i="9" l="1"/>
  <c r="F640" i="4"/>
  <c r="C634" i="1"/>
  <c r="H2" i="1"/>
  <c r="G2" i="1"/>
  <c r="H1255" i="1"/>
  <c r="G1255" i="1"/>
  <c r="F639" i="4"/>
  <c r="C633" i="1"/>
  <c r="C295" i="1"/>
  <c r="F299" i="4"/>
  <c r="D423" i="4"/>
  <c r="D301" i="4"/>
  <c r="D295" i="1"/>
  <c r="E423" i="4"/>
  <c r="E301" i="4"/>
  <c r="D297" i="1" s="1"/>
  <c r="H299" i="9"/>
  <c r="D1011" i="1"/>
  <c r="F300" i="4"/>
  <c r="C296" i="1"/>
  <c r="H1074" i="1"/>
  <c r="G1074" i="1"/>
  <c r="D643" i="4"/>
  <c r="D424" i="4"/>
  <c r="C417" i="1"/>
  <c r="F422" i="4"/>
  <c r="H148" i="1"/>
  <c r="G148" i="1"/>
  <c r="H355" i="1"/>
  <c r="G355" i="1"/>
  <c r="H1180" i="1"/>
  <c r="G1180" i="1"/>
  <c r="H303" i="1"/>
  <c r="G303" i="1"/>
  <c r="C1011" i="1"/>
  <c r="G299" i="9"/>
  <c r="G306" i="9"/>
  <c r="E306" i="9" s="1"/>
  <c r="B306" i="9" s="1"/>
  <c r="F6" i="5"/>
  <c r="E643" i="4"/>
  <c r="E424" i="4"/>
  <c r="D419" i="1" s="1"/>
  <c r="D417" i="1"/>
  <c r="H424" i="1"/>
  <c r="G424" i="1"/>
  <c r="C413" i="1"/>
  <c r="F418" i="4"/>
  <c r="F417" i="4"/>
  <c r="C412" i="1"/>
  <c r="N3" i="9"/>
  <c r="I11" i="3"/>
  <c r="K3" i="9"/>
  <c r="I9" i="3"/>
  <c r="E299" i="9" l="1"/>
  <c r="B299" i="9" s="1"/>
  <c r="G417" i="1"/>
  <c r="H417" i="1"/>
  <c r="C297" i="1"/>
  <c r="F301" i="4"/>
  <c r="H633" i="1"/>
  <c r="G633" i="1"/>
  <c r="G413" i="1"/>
  <c r="H413" i="1"/>
  <c r="F424" i="4"/>
  <c r="C419" i="1"/>
  <c r="H296" i="1"/>
  <c r="G296" i="1"/>
  <c r="G20" i="9"/>
  <c r="D425" i="4"/>
  <c r="D644" i="4"/>
  <c r="F423" i="4"/>
  <c r="C418" i="1"/>
  <c r="H412" i="1"/>
  <c r="G412" i="1"/>
  <c r="D637" i="1"/>
  <c r="H8" i="3"/>
  <c r="M3" i="9" s="1"/>
  <c r="H1011" i="1"/>
  <c r="G1011" i="1"/>
  <c r="F643" i="4"/>
  <c r="C637" i="1"/>
  <c r="D645" i="4"/>
  <c r="H20" i="9"/>
  <c r="D418" i="1"/>
  <c r="E644" i="4"/>
  <c r="E425" i="4"/>
  <c r="D420" i="1" s="1"/>
  <c r="H634" i="1"/>
  <c r="G634" i="1"/>
  <c r="H295" i="1"/>
  <c r="G295" i="1"/>
  <c r="G334" i="9" l="1"/>
  <c r="H334" i="9"/>
  <c r="F425" i="4"/>
  <c r="C420" i="1"/>
  <c r="H419" i="1"/>
  <c r="G419" i="1"/>
  <c r="E646" i="4"/>
  <c r="D638" i="1"/>
  <c r="H637" i="1"/>
  <c r="G637" i="1"/>
  <c r="H418" i="1"/>
  <c r="G418" i="1"/>
  <c r="E20" i="9"/>
  <c r="B20" i="9" s="1"/>
  <c r="G297" i="1"/>
  <c r="H297" i="1"/>
  <c r="E645" i="4"/>
  <c r="F645" i="4" s="1"/>
  <c r="C639" i="1"/>
  <c r="D649" i="4"/>
  <c r="D646" i="4"/>
  <c r="F644" i="4"/>
  <c r="C638" i="1"/>
  <c r="E334" i="9" l="1"/>
  <c r="B334" i="9" s="1"/>
  <c r="F646" i="4"/>
  <c r="C640" i="1"/>
  <c r="D650" i="4"/>
  <c r="E649" i="4"/>
  <c r="F649" i="4" s="1"/>
  <c r="D639" i="1"/>
  <c r="G297" i="9"/>
  <c r="E297" i="9" s="1"/>
  <c r="B297" i="9" s="1"/>
  <c r="H420" i="1"/>
  <c r="G420" i="1"/>
  <c r="D640" i="1"/>
  <c r="E650" i="4"/>
  <c r="H638" i="1"/>
  <c r="G638" i="1"/>
  <c r="C643" i="1"/>
  <c r="H19" i="3"/>
  <c r="H639" i="1"/>
  <c r="G639" i="1"/>
  <c r="E298" i="9" l="1"/>
  <c r="I8" i="3" s="1"/>
  <c r="I20" i="3"/>
  <c r="D644" i="1"/>
  <c r="H643" i="1"/>
  <c r="D643" i="1"/>
  <c r="G643" i="1" s="1"/>
  <c r="I19" i="3"/>
  <c r="H20" i="3"/>
  <c r="C644" i="1"/>
  <c r="F650" i="4"/>
  <c r="H640" i="1"/>
  <c r="G640" i="1"/>
  <c r="H7" i="3"/>
  <c r="J3" i="9" s="1"/>
  <c r="H295" i="9" s="1"/>
  <c r="G644" i="1" l="1"/>
  <c r="H644" i="1"/>
  <c r="M16" i="9"/>
  <c r="K13" i="9"/>
  <c r="J12" i="9"/>
  <c r="I8" i="9"/>
  <c r="K6" i="9"/>
  <c r="L16" i="9"/>
  <c r="J13" i="9"/>
  <c r="I12" i="9"/>
  <c r="K10" i="9"/>
  <c r="I9" i="9"/>
  <c r="K7" i="9"/>
  <c r="J6" i="9"/>
  <c r="I5" i="9"/>
  <c r="L293" i="9"/>
  <c r="F293" i="9" s="1"/>
  <c r="F23" i="9" s="1"/>
  <c r="J17" i="9"/>
  <c r="M15" i="9"/>
  <c r="I11" i="9"/>
  <c r="J9" i="9"/>
  <c r="J5" i="9"/>
  <c r="G22" i="9"/>
  <c r="H21" i="9"/>
  <c r="H16" i="9"/>
  <c r="H15" i="9"/>
  <c r="K11" i="9"/>
  <c r="J10" i="9"/>
  <c r="E10" i="9" s="1"/>
  <c r="B10" i="9" s="1"/>
  <c r="K8" i="9"/>
  <c r="J7" i="9"/>
  <c r="I6" i="9"/>
  <c r="H22" i="9"/>
  <c r="G295" i="9"/>
  <c r="E295" i="9" s="1"/>
  <c r="B295" i="9" s="1"/>
  <c r="H18" i="9"/>
  <c r="I17" i="9"/>
  <c r="L15" i="9"/>
  <c r="H17" i="9"/>
  <c r="I13" i="9"/>
  <c r="G21" i="9"/>
  <c r="G17" i="9"/>
  <c r="G16" i="9"/>
  <c r="G15" i="9"/>
  <c r="K12" i="9"/>
  <c r="E12" i="9" s="1"/>
  <c r="B12" i="9" s="1"/>
  <c r="J11" i="9"/>
  <c r="K9" i="9"/>
  <c r="J8" i="9"/>
  <c r="I7" i="9"/>
  <c r="K5" i="9"/>
  <c r="G18" i="9"/>
  <c r="E18" i="9" s="1"/>
  <c r="B18" i="9" s="1"/>
  <c r="E15" i="9" l="1"/>
  <c r="E5" i="9"/>
  <c r="B5" i="9" s="1"/>
  <c r="E16" i="9"/>
  <c r="F15" i="9"/>
  <c r="E13" i="9"/>
  <c r="B13" i="9" s="1"/>
  <c r="E7" i="9"/>
  <c r="B7" i="9" s="1"/>
  <c r="E11" i="9"/>
  <c r="B11" i="9" s="1"/>
  <c r="E6" i="9"/>
  <c r="B6" i="9" s="1"/>
  <c r="E21" i="9"/>
  <c r="B21" i="9" s="1"/>
  <c r="F16" i="9"/>
  <c r="E8" i="9"/>
  <c r="B8" i="9" s="1"/>
  <c r="E17" i="9"/>
  <c r="B17" i="9" s="1"/>
  <c r="E9" i="9"/>
  <c r="B9" i="9" s="1"/>
  <c r="B293" i="9"/>
  <c r="E23" i="9"/>
  <c r="I7" i="3" s="1"/>
  <c r="E22" i="9"/>
  <c r="B22" i="9" s="1"/>
  <c r="B15" i="9" l="1"/>
  <c r="F14" i="9"/>
  <c r="F3" i="9" s="1"/>
  <c r="B16" i="9"/>
  <c r="E4" i="9"/>
  <c r="E14" i="9"/>
  <c r="I13" i="3" s="1"/>
  <c r="E3" i="9" l="1"/>
</calcChain>
</file>

<file path=xl/sharedStrings.xml><?xml version="1.0" encoding="utf-8"?>
<sst xmlns="http://schemas.openxmlformats.org/spreadsheetml/2006/main" count="4733" uniqueCount="3656">
  <si>
    <t>Obveznik:</t>
  </si>
  <si>
    <t>16658 - ŠKOLA ZA GRAFIKU, DIZAJN I MEDIJSKU PRODUKCIJU,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</si>
  <si>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</si>
  <si>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</si>
  <si>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</si>
  <si>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</si>
  <si>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</si>
  <si>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</si>
  <si>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</si>
  <si>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</si>
  <si>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</si>
  <si>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</si>
  <si>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</si>
  <si>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</si>
  <si>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</si>
  <si>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</si>
  <si>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</si>
  <si>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</si>
  <si>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</si>
  <si>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</si>
  <si>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</si>
  <si>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</si>
  <si>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</si>
  <si>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</si>
  <si>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</si>
  <si>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</si>
  <si>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</si>
  <si>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</si>
  <si>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</si>
  <si>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</si>
  <si>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</si>
  <si>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</si>
  <si>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</si>
  <si>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</si>
  <si>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</si>
  <si>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</si>
  <si>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</si>
  <si>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</si>
  <si>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</si>
  <si>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</si>
  <si>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</si>
  <si>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</si>
  <si>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</si>
  <si>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</si>
  <si>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</si>
  <si>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</si>
  <si>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</si>
  <si>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</si>
  <si>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</si>
  <si>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</si>
  <si>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</si>
  <si>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</si>
  <si>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</si>
  <si>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</si>
  <si>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</si>
  <si>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</si>
  <si>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</si>
  <si>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</si>
  <si>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</si>
  <si>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</si>
  <si>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</si>
  <si>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</si>
  <si>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</si>
  <si>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</si>
  <si>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</si>
  <si>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</si>
  <si>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</si>
  <si>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</si>
  <si>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</si>
  <si>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</si>
  <si>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</si>
  <si>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</si>
  <si>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</si>
  <si>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</si>
  <si>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</si>
  <si>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</si>
  <si>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</si>
  <si>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</si>
  <si>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</si>
  <si>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</si>
  <si>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</si>
  <si>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</si>
  <si>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</si>
  <si>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</si>
  <si>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</si>
  <si>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</si>
  <si>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</si>
  <si>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</si>
  <si>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</si>
  <si>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</si>
  <si>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</si>
  <si>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</si>
  <si>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</si>
  <si>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</si>
  <si>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</si>
  <si>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</si>
  <si>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</si>
  <si>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</si>
  <si>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</si>
  <si>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</si>
  <si>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</si>
  <si>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</si>
  <si>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</si>
  <si>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</si>
  <si>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</si>
  <si>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</si>
  <si>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</si>
  <si>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</si>
  <si>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</si>
  <si>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</si>
  <si>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</si>
  <si>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</si>
  <si>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</si>
  <si>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</si>
  <si>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</si>
  <si>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</si>
  <si>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</si>
  <si>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</si>
  <si>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</si>
  <si>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</si>
  <si>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</si>
  <si>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</si>
  <si>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</si>
  <si>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</si>
  <si>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</si>
  <si>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</si>
  <si>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</si>
  <si>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</si>
  <si>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</si>
  <si>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</si>
  <si>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</si>
  <si>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</si>
  <si>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</si>
  <si>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</si>
  <si>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</si>
  <si>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</si>
  <si>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</si>
  <si>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</si>
  <si>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</si>
  <si>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</si>
  <si>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</si>
  <si>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</si>
  <si>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</si>
  <si>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</si>
  <si>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</si>
  <si>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</si>
  <si>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</si>
  <si>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</si>
  <si>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</si>
  <si>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</si>
  <si>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</si>
  <si>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</si>
  <si>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</si>
  <si>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</si>
  <si>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</si>
  <si>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</si>
  <si>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</si>
  <si>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</si>
  <si>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</si>
  <si>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</si>
  <si>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</si>
  <si>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</si>
  <si>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</si>
  <si>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</si>
  <si>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</si>
  <si>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</si>
  <si>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</si>
  <si>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</si>
  <si>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</si>
  <si>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</si>
  <si>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</si>
  <si>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</si>
  <si>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</si>
  <si>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</si>
  <si>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</si>
  <si>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</si>
  <si>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</si>
  <si>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</si>
  <si>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</si>
  <si>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</si>
  <si>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</si>
  <si>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</si>
  <si>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</si>
  <si>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</si>
  <si>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</si>
  <si>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</si>
  <si>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</si>
  <si>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</si>
  <si>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</si>
  <si>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</si>
  <si>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</si>
  <si>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</si>
  <si>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</si>
  <si>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</si>
  <si>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</si>
  <si>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</si>
  <si>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</si>
  <si>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</si>
  <si>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</si>
  <si>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</si>
  <si>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</si>
  <si>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</si>
  <si>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</si>
  <si>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</si>
  <si>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</si>
  <si>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</si>
  <si>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</si>
  <si>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</si>
  <si>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</si>
  <si>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</si>
  <si>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</si>
  <si>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</si>
  <si>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</si>
  <si>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</si>
  <si>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</si>
  <si>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</si>
  <si>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</si>
  <si>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</si>
  <si>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</si>
  <si>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</si>
  <si>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</si>
  <si>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</si>
  <si>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</si>
  <si>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</si>
  <si>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</si>
  <si>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</si>
  <si>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</si>
  <si>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</si>
  <si>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</si>
  <si>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</si>
  <si>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</si>
  <si>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</si>
  <si>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</si>
  <si>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</si>
  <si>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</si>
  <si>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</si>
  <si>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</si>
  <si>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</si>
  <si>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</si>
  <si>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</si>
  <si>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</si>
  <si>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</si>
  <si>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</si>
  <si>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</si>
  <si>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</si>
  <si>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</si>
  <si>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</si>
  <si>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</si>
  <si>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</si>
  <si>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</si>
  <si>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</si>
  <si>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</si>
  <si>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</si>
  <si>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</si>
  <si>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</si>
  <si>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</si>
  <si>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</si>
  <si>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</si>
  <si>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</si>
  <si>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</si>
  <si>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</si>
  <si>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</si>
  <si>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</si>
  <si>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</si>
  <si>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</si>
  <si>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</si>
  <si>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</si>
  <si>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</si>
  <si>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</si>
  <si>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</si>
  <si>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</si>
  <si>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</si>
  <si>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</si>
  <si>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</si>
  <si>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</si>
  <si>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</si>
  <si>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</si>
  <si>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</si>
  <si>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</si>
  <si>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</si>
  <si>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</si>
  <si>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</si>
  <si>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</si>
  <si>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</si>
  <si>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</si>
  <si>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</si>
  <si>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</si>
  <si>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</si>
  <si>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</si>
  <si>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</si>
  <si>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</si>
  <si>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</si>
  <si>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</si>
  <si>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</si>
  <si>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</si>
  <si>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</si>
  <si>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</si>
  <si>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</si>
  <si>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</si>
  <si>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</si>
  <si>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</si>
  <si>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</si>
  <si>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</si>
  <si>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</si>
  <si>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</si>
  <si>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</si>
  <si>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</si>
  <si>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</si>
  <si>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</si>
  <si>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</si>
  <si>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</si>
  <si>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</si>
  <si>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</si>
  <si>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</si>
  <si>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</si>
  <si>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</si>
  <si>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</si>
  <si>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</si>
  <si>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</si>
  <si>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</si>
  <si>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</si>
  <si>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</si>
  <si>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</si>
  <si>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</si>
  <si>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</si>
  <si>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</si>
  <si>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</si>
  <si>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</si>
  <si>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</si>
  <si>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</si>
  <si>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</si>
  <si>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</si>
  <si>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</si>
  <si>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</si>
  <si>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</si>
  <si>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</si>
  <si>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</si>
  <si>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</si>
  <si>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</si>
  <si>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</si>
  <si>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</si>
  <si>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</si>
  <si>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</si>
  <si>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</si>
  <si>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</si>
  <si>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</si>
  <si>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</si>
  <si>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</si>
  <si>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</si>
  <si>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</si>
  <si>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</si>
  <si>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</si>
  <si>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</si>
  <si>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</si>
  <si>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</si>
  <si>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</si>
  <si>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</si>
  <si>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</si>
  <si>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</si>
  <si>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</si>
  <si>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</si>
  <si>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</si>
  <si>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</si>
  <si>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</si>
  <si>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</si>
  <si>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</si>
  <si>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</si>
  <si>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</si>
  <si>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</si>
  <si>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</si>
  <si>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</si>
  <si>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</si>
  <si>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</si>
  <si>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</si>
  <si>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</si>
  <si>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</si>
  <si>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</si>
  <si>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</si>
  <si>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</si>
  <si>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</si>
  <si>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</si>
  <si>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</si>
  <si>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</si>
  <si>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</si>
  <si>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</si>
  <si>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</si>
  <si>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</si>
  <si>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</si>
  <si>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</si>
  <si>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</si>
  <si>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</si>
  <si>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</si>
  <si>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</si>
  <si>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</si>
  <si>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</si>
  <si>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</si>
  <si>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</si>
  <si>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</si>
  <si>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</si>
  <si>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</si>
  <si>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</si>
  <si>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</si>
  <si>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</si>
  <si>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</si>
  <si>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</si>
  <si>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</si>
  <si>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</si>
  <si>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</si>
  <si>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</si>
  <si>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</si>
  <si>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</si>
  <si>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</si>
  <si>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</si>
  <si>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</si>
  <si>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</si>
  <si>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</si>
  <si>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</si>
  <si>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</si>
  <si>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</si>
  <si>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</si>
  <si>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</si>
  <si>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</si>
  <si>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</si>
  <si>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</si>
  <si>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</si>
  <si>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</si>
  <si>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</si>
  <si>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</si>
  <si>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</si>
  <si>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</si>
  <si>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</si>
  <si>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</si>
  <si>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</si>
  <si>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</si>
  <si>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</si>
  <si>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</si>
  <si>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</si>
  <si>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</si>
  <si>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</si>
  <si>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</si>
  <si>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</si>
  <si>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</si>
  <si>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</si>
  <si>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</si>
  <si>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</si>
  <si>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</si>
  <si>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</si>
  <si>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</si>
  <si>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</si>
  <si>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</si>
  <si>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</si>
  <si>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</si>
  <si>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</si>
  <si>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</si>
  <si>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</si>
  <si>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</si>
  <si>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</si>
  <si>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</si>
  <si>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</si>
  <si>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</si>
  <si>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</si>
  <si>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</si>
  <si>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</si>
  <si>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</si>
  <si>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</si>
  <si>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</si>
  <si>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</si>
  <si>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</si>
  <si>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</si>
  <si>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</si>
  <si>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</si>
  <si>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</si>
  <si>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</si>
  <si>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</si>
  <si>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</si>
  <si>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</si>
  <si>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</si>
  <si>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</si>
  <si>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</si>
  <si>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</si>
  <si>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</si>
  <si>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</si>
  <si>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</si>
  <si>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</si>
  <si>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</si>
  <si>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</si>
  <si>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</si>
  <si>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</si>
  <si>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</si>
  <si>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</si>
  <si>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</si>
  <si>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</si>
  <si>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</si>
  <si>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</si>
  <si>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</si>
  <si>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</si>
  <si>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</si>
  <si>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</si>
  <si>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</si>
  <si>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</si>
  <si>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</si>
  <si>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</si>
  <si>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</si>
  <si>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</si>
  <si>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</si>
  <si>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</si>
  <si>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</si>
  <si>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</si>
  <si>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</si>
  <si>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</si>
  <si>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</si>
  <si>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</si>
  <si>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</si>
  <si>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</si>
  <si>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</si>
  <si>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</si>
  <si>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</si>
  <si>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</si>
  <si>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</si>
  <si>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</si>
  <si>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</si>
  <si>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</si>
  <si>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</si>
  <si>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</si>
  <si>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</si>
  <si>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</si>
  <si>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</si>
  <si>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</si>
  <si>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</si>
  <si>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</si>
  <si>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</si>
  <si>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</si>
  <si>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</si>
  <si>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</si>
  <si>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</si>
  <si>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</si>
  <si>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</si>
  <si>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</si>
  <si>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</si>
  <si>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</si>
  <si>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</si>
  <si>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</si>
  <si>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</si>
  <si>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</si>
  <si>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</si>
  <si>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</si>
  <si>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</si>
  <si>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</si>
  <si>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</si>
  <si>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</si>
  <si>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</si>
  <si>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</si>
  <si>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</si>
  <si>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</si>
  <si>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</si>
  <si>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</si>
  <si>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</si>
  <si>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</si>
  <si>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</si>
  <si>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</si>
  <si>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</si>
  <si>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</si>
  <si>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</si>
  <si>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</si>
  <si>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</si>
  <si>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</si>
  <si>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</si>
  <si>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</si>
  <si>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</si>
  <si>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</si>
  <si>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</si>
  <si>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</si>
  <si>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</si>
  <si>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</si>
  <si>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</si>
  <si>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</si>
  <si>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</si>
  <si>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</si>
  <si>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</si>
  <si>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</si>
  <si>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</si>
  <si>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</si>
  <si>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</si>
  <si>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</si>
  <si>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</si>
  <si>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</si>
  <si>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</si>
  <si>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</si>
  <si>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</si>
  <si>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</si>
  <si>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</si>
  <si>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</si>
  <si>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</si>
  <si>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</si>
  <si>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</si>
  <si>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</si>
  <si>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</si>
  <si>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</si>
  <si>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</si>
  <si>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</si>
  <si>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</si>
  <si>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</si>
  <si>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</si>
  <si>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</si>
  <si>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</si>
  <si>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</si>
  <si>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</si>
  <si>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</si>
  <si>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</si>
  <si>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</si>
  <si>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</si>
  <si>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</si>
  <si>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</si>
  <si>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</si>
  <si>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</si>
  <si>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</si>
  <si>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</si>
  <si>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</si>
  <si>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</si>
  <si>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</si>
  <si>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</si>
  <si>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</si>
  <si>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</si>
  <si>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</si>
  <si>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</si>
  <si>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</si>
  <si>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</si>
  <si>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</si>
  <si>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</si>
  <si>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</si>
  <si>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</si>
  <si>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</si>
  <si>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</si>
  <si>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</si>
  <si>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</si>
  <si>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</si>
  <si>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</si>
  <si>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</si>
  <si>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</si>
  <si>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</si>
  <si>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</si>
  <si>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</si>
  <si>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</si>
  <si>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</si>
  <si>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</si>
  <si>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</si>
  <si>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</si>
  <si>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</si>
  <si>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</si>
  <si>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</si>
  <si>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</si>
  <si>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</si>
  <si>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</si>
  <si>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</si>
  <si>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</si>
  <si>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</si>
  <si>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</si>
  <si>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</si>
  <si>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</si>
  <si>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</si>
  <si>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</si>
  <si>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</si>
  <si>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</si>
  <si>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</si>
  <si>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</si>
  <si>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</si>
  <si>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</si>
  <si>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</si>
  <si>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</si>
  <si>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</si>
  <si>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</si>
  <si>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</si>
  <si>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</si>
  <si>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</si>
  <si>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</si>
  <si>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</si>
  <si>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</si>
  <si>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</si>
  <si>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</si>
  <si>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</si>
  <si>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</si>
  <si>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</si>
  <si>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</si>
  <si>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</si>
  <si>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</si>
  <si>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</si>
  <si>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</si>
  <si>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</si>
  <si>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</si>
  <si>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</si>
  <si>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</si>
  <si>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</si>
  <si>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</si>
  <si>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</si>
  <si>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</si>
  <si>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</si>
  <si>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</si>
  <si>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</si>
  <si>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</si>
  <si>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</si>
  <si>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</si>
  <si>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</si>
  <si>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</si>
  <si>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</si>
  <si>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</si>
  <si>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</si>
  <si>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</si>
  <si>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</si>
  <si>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</si>
  <si>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</si>
  <si>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</si>
  <si>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</si>
  <si>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</si>
  <si>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</si>
  <si>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</si>
  <si>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</si>
  <si>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</si>
  <si>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</si>
  <si>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</si>
  <si>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</si>
  <si>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</si>
  <si>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</si>
  <si>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</si>
  <si>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</si>
  <si>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</si>
  <si>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</si>
  <si>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</si>
  <si>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</si>
  <si>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</si>
  <si>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</si>
  <si>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</si>
  <si>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</si>
  <si>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</si>
  <si>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</si>
  <si>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</si>
  <si>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</si>
  <si>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</si>
  <si>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</si>
  <si>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</si>
  <si>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</si>
  <si>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</si>
  <si>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</si>
  <si>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</si>
  <si>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</si>
  <si>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</si>
  <si>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</si>
  <si>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</si>
  <si>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</si>
  <si>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</si>
  <si>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</si>
  <si>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</si>
  <si>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</si>
  <si>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</si>
  <si>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</si>
  <si>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</si>
  <si>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</si>
  <si>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</si>
  <si>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</si>
  <si>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</si>
  <si>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</si>
  <si>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</si>
  <si>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</si>
  <si>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</si>
  <si>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</si>
  <si>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</si>
  <si>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</si>
  <si>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</si>
  <si>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</si>
  <si>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</si>
  <si>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</si>
  <si>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</si>
  <si>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</si>
  <si>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</si>
  <si>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</si>
  <si>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</si>
  <si>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</si>
  <si>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</si>
  <si>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</si>
  <si>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</si>
  <si>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</si>
  <si>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</si>
  <si>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</si>
  <si>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</si>
  <si>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</si>
  <si>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</si>
  <si>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</si>
  <si>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</si>
  <si>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</si>
  <si>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</si>
  <si>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</si>
  <si>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</si>
  <si>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</si>
  <si>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</si>
  <si>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</si>
  <si>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</si>
  <si>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</si>
  <si>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</si>
  <si>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</si>
  <si>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</si>
  <si>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</si>
  <si>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</si>
  <si>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</si>
  <si>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</si>
  <si>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</si>
  <si>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</si>
  <si>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</si>
  <si>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</si>
  <si>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</si>
  <si>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</si>
  <si>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</si>
  <si>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</si>
  <si>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</si>
  <si>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</si>
  <si>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</si>
  <si>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</si>
  <si>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</si>
  <si>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</si>
  <si>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</si>
  <si>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</si>
  <si>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</si>
  <si>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</si>
  <si>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</si>
  <si>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</si>
  <si>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</si>
  <si>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</si>
  <si>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</si>
  <si>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</si>
  <si>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</si>
  <si>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</si>
  <si>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</si>
  <si>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</si>
  <si>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</si>
  <si>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</si>
  <si>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</si>
  <si>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</si>
  <si>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</si>
  <si>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</si>
  <si>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</si>
  <si>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</si>
  <si>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</si>
  <si>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</si>
  <si>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</si>
  <si>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</si>
  <si>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</si>
  <si>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</si>
  <si>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</si>
  <si>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</si>
  <si>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</si>
  <si>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</si>
  <si>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</si>
  <si>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</si>
  <si>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</si>
  <si>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</si>
  <si>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</si>
  <si>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</si>
  <si>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</si>
  <si>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</si>
  <si>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</si>
  <si>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</si>
  <si>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</si>
  <si>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</si>
  <si>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</si>
  <si>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</si>
  <si>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</si>
  <si>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</si>
  <si>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</si>
  <si>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</si>
  <si>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</si>
  <si>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</si>
  <si>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</si>
  <si>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</si>
  <si>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</si>
  <si>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</si>
  <si>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</si>
  <si>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</si>
  <si>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</si>
  <si>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</si>
  <si>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</si>
  <si>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</si>
  <si>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</si>
  <si>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</si>
  <si>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</si>
  <si>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</si>
  <si>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</si>
  <si>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</si>
  <si>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</si>
  <si>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</si>
  <si>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</si>
  <si>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</si>
  <si>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</si>
  <si>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</si>
  <si>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</si>
  <si>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</si>
  <si>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</si>
  <si>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</si>
  <si>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</si>
  <si>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</si>
  <si>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</si>
  <si>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</si>
  <si>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</si>
  <si>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</si>
  <si>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</si>
  <si>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</si>
  <si>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</si>
  <si>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</si>
  <si>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</si>
  <si>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</si>
  <si>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</si>
  <si>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</si>
  <si>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</si>
  <si>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</si>
  <si>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</si>
  <si>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</si>
  <si>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</si>
  <si>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</si>
  <si>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</si>
  <si>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</si>
  <si>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</si>
  <si>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</si>
  <si>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</si>
  <si>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</si>
  <si>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</si>
  <si>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</si>
  <si>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</si>
  <si>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</si>
  <si>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</si>
  <si>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</si>
  <si>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</si>
  <si>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</si>
  <si>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</si>
  <si>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</si>
  <si>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</si>
  <si>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</si>
  <si>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</si>
  <si>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</si>
  <si>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</si>
  <si>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</si>
  <si>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</si>
  <si>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</si>
  <si>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</si>
  <si>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</si>
  <si>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</si>
  <si>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</si>
  <si>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</si>
  <si>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</si>
  <si>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</si>
  <si>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</si>
  <si>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</si>
  <si>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</si>
  <si>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</si>
  <si>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</si>
  <si>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</si>
  <si>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</si>
  <si>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</si>
  <si>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</si>
  <si>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</si>
  <si>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</si>
  <si>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</si>
  <si>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</si>
  <si>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</si>
  <si>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</si>
  <si>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</si>
  <si>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</si>
  <si>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</si>
  <si>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</si>
  <si>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</si>
  <si>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</si>
  <si>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</si>
  <si>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</si>
  <si>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</si>
  <si>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</si>
  <si>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</si>
  <si>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</si>
  <si>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</si>
  <si>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</si>
  <si>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</si>
  <si>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</si>
  <si>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</si>
  <si>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</si>
  <si>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</si>
  <si>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</si>
  <si>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</si>
  <si>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</si>
  <si>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</si>
  <si>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</si>
  <si>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</si>
  <si>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</si>
  <si>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</si>
  <si>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</si>
  <si>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</si>
  <si>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</si>
  <si>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</si>
  <si>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</si>
  <si>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</si>
  <si>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</si>
  <si>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</si>
  <si>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</si>
  <si>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</si>
  <si>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</si>
  <si>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</si>
  <si>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</si>
  <si>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</si>
  <si>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</si>
  <si>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</si>
  <si>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</si>
  <si>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</si>
  <si>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</si>
  <si>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</si>
  <si>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</si>
  <si>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</si>
  <si>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</si>
  <si>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</si>
  <si>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</si>
  <si>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</si>
  <si>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</si>
  <si>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</si>
  <si>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</si>
  <si>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</si>
  <si>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</si>
  <si>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</si>
  <si>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</si>
  <si>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</si>
  <si>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</si>
  <si>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</si>
  <si>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</si>
  <si>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</si>
  <si>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</si>
  <si>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</si>
  <si>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</si>
  <si>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</si>
  <si>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</si>
  <si>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</si>
  <si>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</si>
  <si>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</si>
  <si>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</si>
  <si>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</si>
  <si>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</si>
  <si>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</si>
  <si>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</si>
  <si>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</si>
  <si>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</si>
  <si>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</si>
  <si>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</si>
  <si>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</si>
  <si>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</si>
  <si>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</si>
  <si>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</si>
  <si>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</si>
  <si>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</si>
  <si>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</si>
  <si>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</si>
  <si>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</si>
  <si>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</si>
  <si>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</si>
  <si>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</si>
  <si>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</si>
  <si>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</si>
  <si>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</si>
  <si>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</si>
  <si>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</si>
  <si>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</si>
  <si>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</si>
  <si>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</si>
  <si>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</si>
  <si>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</si>
  <si>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</si>
  <si>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</si>
  <si>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</si>
  <si>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</si>
  <si>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</si>
  <si>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</si>
  <si>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</si>
  <si>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</si>
  <si>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</si>
  <si>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</si>
  <si>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</si>
  <si>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</si>
  <si>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</si>
  <si>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</si>
  <si>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</si>
  <si>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</si>
  <si>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</si>
  <si>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</si>
  <si>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</si>
  <si>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</si>
  <si>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</si>
  <si>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</si>
  <si>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</si>
  <si>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</si>
  <si>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</si>
  <si>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</si>
  <si>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</si>
  <si>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</si>
  <si>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</si>
  <si>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</si>
  <si>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</si>
  <si>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</si>
  <si>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</si>
  <si>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</si>
  <si>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</si>
  <si>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</si>
  <si>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</si>
  <si>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</si>
  <si>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</si>
  <si>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</si>
  <si>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</si>
  <si>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</si>
  <si>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</si>
  <si>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</si>
  <si>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</si>
  <si>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</si>
  <si>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</si>
  <si>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</si>
  <si>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</si>
  <si>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</si>
  <si>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</si>
  <si>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</si>
  <si>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</si>
  <si>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</si>
  <si>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</si>
  <si>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</si>
  <si>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</si>
  <si>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</si>
  <si>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</si>
  <si>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</si>
  <si>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</si>
  <si>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</si>
  <si>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</si>
  <si>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</si>
  <si>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</si>
  <si>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</si>
  <si>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</si>
  <si>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</si>
  <si>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</si>
  <si>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</si>
  <si>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</si>
  <si>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</si>
  <si>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</si>
  <si>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</si>
  <si>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</si>
  <si>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</si>
  <si>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</si>
  <si>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</si>
  <si>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</si>
  <si>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</si>
  <si>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</si>
  <si>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</si>
  <si>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</si>
  <si>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</si>
  <si>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</si>
  <si>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</si>
  <si>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</si>
  <si>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</si>
  <si>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</si>
  <si>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</si>
  <si>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</si>
  <si>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</si>
  <si>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</si>
  <si>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</si>
  <si>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</si>
  <si>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</si>
  <si>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</si>
  <si>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</si>
  <si>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</si>
  <si>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</si>
  <si>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</si>
  <si>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</si>
  <si>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</si>
  <si>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</si>
  <si>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</si>
  <si>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</si>
  <si>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</si>
  <si>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</si>
  <si>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</si>
  <si>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</si>
  <si>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</si>
  <si>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</si>
  <si>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</si>
  <si>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</si>
  <si>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</si>
  <si>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</si>
  <si>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</si>
  <si>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</si>
  <si>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</si>
  <si>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</si>
  <si>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</si>
  <si>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</si>
  <si>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</si>
  <si>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</si>
  <si>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</si>
  <si>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</si>
  <si>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</si>
  <si>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</si>
  <si>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</si>
  <si>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</si>
  <si>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</si>
  <si>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</si>
  <si>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</si>
  <si>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</si>
  <si>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</si>
  <si>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</si>
  <si>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</si>
  <si>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</si>
  <si>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</si>
  <si>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</si>
  <si>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</si>
  <si>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</si>
  <si>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</si>
  <si>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</si>
  <si>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</si>
  <si>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</si>
  <si>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</si>
  <si>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</si>
  <si>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</si>
  <si>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</si>
  <si>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</si>
  <si>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</si>
  <si>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</si>
  <si>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</si>
  <si>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</si>
  <si>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</si>
  <si>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</si>
  <si>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</si>
  <si>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</si>
  <si>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</si>
  <si>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</si>
  <si>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</si>
  <si>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</si>
  <si>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</si>
  <si>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</si>
  <si>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</si>
  <si>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</si>
  <si>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</si>
  <si>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</si>
  <si>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</si>
  <si>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</si>
  <si>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</si>
  <si>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</si>
  <si>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</si>
  <si>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</si>
  <si>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</si>
  <si>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</si>
  <si>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</si>
  <si>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</si>
  <si>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</si>
  <si>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</si>
  <si>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</si>
  <si>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</si>
  <si>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</si>
  <si>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</si>
  <si>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</si>
  <si>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</si>
  <si>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</si>
  <si>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</si>
  <si>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</si>
  <si>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</si>
  <si>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</si>
  <si>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</si>
  <si>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</si>
  <si>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</si>
  <si>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</si>
  <si>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</si>
  <si>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</si>
  <si>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</si>
  <si>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</si>
  <si>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</si>
  <si>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</si>
  <si>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</si>
  <si>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</si>
  <si>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</si>
  <si>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</si>
  <si>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</si>
  <si>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</si>
  <si>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</si>
  <si>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</si>
  <si>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</si>
  <si>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</si>
  <si>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</si>
  <si>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</si>
  <si>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</si>
  <si>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</si>
  <si>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</si>
  <si>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</si>
  <si>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</si>
  <si>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</si>
  <si>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</si>
  <si>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</si>
  <si>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</si>
  <si>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</si>
  <si>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</si>
  <si>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</si>
  <si>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</si>
  <si>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</si>
  <si>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</si>
  <si>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</si>
  <si>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</si>
  <si>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</si>
  <si>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</si>
  <si>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</si>
  <si>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</si>
  <si>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</si>
  <si>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</si>
  <si>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</si>
  <si>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</si>
  <si>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</si>
  <si>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</si>
  <si>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</si>
  <si>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</si>
  <si>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</si>
  <si>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</si>
  <si>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</si>
  <si>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</si>
  <si>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</si>
  <si>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</si>
  <si>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</si>
  <si>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</si>
  <si>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</si>
  <si>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</si>
  <si>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</si>
  <si>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</si>
  <si>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</si>
  <si>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</si>
  <si>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</si>
  <si>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</si>
  <si>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</si>
  <si>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</si>
  <si>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</si>
  <si>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</si>
  <si>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</si>
  <si>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</si>
  <si>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</si>
  <si>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</si>
  <si>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</si>
  <si>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</si>
  <si>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</si>
  <si>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</si>
  <si>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</si>
  <si>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</si>
  <si>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</si>
  <si>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</si>
  <si>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</si>
  <si>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</si>
  <si>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</si>
  <si>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</si>
  <si>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</si>
  <si>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</si>
  <si>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</si>
  <si>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</si>
  <si>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</si>
  <si>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</si>
  <si>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</si>
  <si>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</si>
  <si>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</si>
  <si>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</si>
  <si>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</si>
  <si>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</si>
  <si>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</si>
  <si>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</si>
  <si>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</si>
  <si>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</si>
  <si>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</si>
  <si>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</si>
  <si>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</si>
  <si>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</si>
  <si>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</si>
  <si>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</si>
  <si>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</si>
  <si>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</si>
  <si>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</si>
  <si>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</si>
  <si>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</si>
  <si>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</si>
  <si>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</si>
  <si>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</si>
  <si>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</si>
  <si>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</si>
  <si>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</si>
  <si>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</si>
  <si>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</si>
  <si>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</si>
  <si>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</si>
  <si>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</si>
  <si>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</si>
  <si>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</si>
  <si>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</si>
  <si>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</si>
  <si>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</si>
  <si>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</si>
  <si>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</si>
  <si>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</si>
  <si>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</si>
  <si>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</si>
  <si>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</si>
  <si>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</si>
  <si>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</si>
  <si>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</si>
  <si>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</si>
  <si>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</si>
  <si>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</si>
  <si>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</si>
  <si>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</si>
  <si>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</si>
  <si>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</si>
  <si>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</si>
  <si>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</si>
  <si>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</si>
  <si>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</si>
  <si>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</si>
  <si>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</si>
  <si>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</si>
  <si>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</si>
  <si>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</si>
  <si>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</si>
  <si>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</si>
  <si>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</si>
  <si>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</si>
  <si>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</si>
  <si>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</si>
  <si>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</si>
  <si>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</si>
  <si>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</si>
  <si>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</si>
  <si>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</si>
  <si>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</si>
  <si>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</si>
  <si>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</si>
  <si>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</si>
  <si>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</si>
  <si>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</si>
  <si>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</si>
  <si>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</si>
  <si>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</si>
  <si>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</si>
  <si>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</si>
  <si>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</si>
  <si>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</si>
  <si>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</si>
  <si>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</si>
  <si>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</si>
  <si>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</si>
  <si>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</si>
  <si>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</si>
  <si>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</si>
  <si>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</si>
  <si>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</si>
  <si>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</si>
  <si>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</si>
  <si>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</si>
  <si>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</si>
  <si>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</si>
  <si>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</si>
  <si>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</si>
  <si>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</si>
  <si>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</si>
  <si>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</si>
  <si>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</si>
  <si>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</si>
  <si>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</si>
  <si>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</si>
  <si>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</si>
  <si>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</si>
  <si>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</si>
  <si>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</si>
  <si>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</si>
  <si>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</si>
  <si>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</si>
  <si>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</si>
  <si>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</si>
  <si>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</si>
  <si>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</si>
  <si>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</si>
  <si>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</si>
  <si>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</si>
  <si>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</si>
  <si>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</si>
  <si>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</si>
  <si>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</si>
  <si>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</si>
  <si>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</si>
  <si>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</si>
  <si>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</si>
  <si>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</si>
  <si>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</si>
  <si>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</si>
  <si>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</si>
  <si>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</si>
  <si>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</si>
  <si>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</si>
  <si>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</si>
  <si>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</si>
  <si>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</si>
  <si>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</si>
  <si>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</si>
  <si>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</si>
  <si>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</si>
  <si>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</si>
  <si>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</si>
  <si>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</si>
  <si>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</si>
  <si>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</si>
  <si>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</si>
  <si>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</si>
  <si>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</si>
  <si>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</si>
  <si>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</si>
  <si>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</si>
  <si>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</si>
  <si>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</si>
  <si>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</si>
  <si>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</si>
  <si>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</si>
  <si>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</si>
  <si>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</si>
  <si>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</si>
  <si>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</si>
  <si>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</si>
  <si>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</si>
  <si>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</si>
  <si>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</si>
  <si>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</si>
  <si>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</si>
  <si>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</si>
  <si>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</si>
  <si>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</si>
  <si>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</si>
  <si>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</si>
  <si>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</si>
  <si>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</si>
  <si>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</si>
  <si>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</si>
  <si>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</si>
  <si>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</si>
  <si>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</si>
  <si>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</si>
  <si>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</si>
  <si>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</si>
  <si>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</si>
  <si>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</si>
  <si>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</si>
  <si>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</si>
  <si>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</si>
  <si>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</si>
  <si>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</si>
  <si>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</si>
  <si>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</si>
  <si>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</si>
  <si>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</si>
  <si>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</si>
  <si>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</si>
  <si>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</si>
  <si>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</si>
  <si>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</si>
  <si>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</si>
  <si>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</si>
  <si>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</si>
  <si>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</si>
  <si>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</si>
  <si>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</si>
  <si>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</si>
  <si>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</si>
  <si>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</si>
  <si>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</si>
  <si>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</si>
  <si>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</si>
  <si>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</si>
  <si>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</si>
  <si>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</si>
  <si>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</si>
  <si>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</si>
  <si>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</si>
  <si>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</si>
  <si>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</si>
  <si>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</si>
  <si>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</si>
  <si>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</si>
  <si>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</si>
  <si>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</si>
  <si>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</si>
  <si>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</si>
  <si>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</si>
  <si>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</si>
  <si>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</si>
  <si>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</si>
  <si>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</si>
  <si>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</si>
  <si>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</si>
  <si>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</si>
  <si>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</si>
  <si>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</si>
  <si>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</si>
  <si>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</si>
  <si>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</si>
  <si>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</si>
  <si>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</si>
  <si>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</si>
  <si>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</si>
  <si>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</si>
  <si>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</si>
  <si>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</si>
  <si>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</si>
  <si>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</si>
  <si>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</si>
  <si>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</si>
  <si>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</si>
  <si>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</si>
  <si>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</si>
  <si>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</si>
  <si>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</si>
  <si>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</si>
  <si>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</si>
  <si>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</si>
  <si>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</si>
  <si>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</si>
  <si>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</si>
  <si>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</si>
  <si>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</si>
  <si>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</si>
  <si>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</si>
  <si>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</si>
  <si>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</si>
  <si>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</si>
  <si>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</si>
  <si>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</si>
  <si>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</si>
  <si>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</si>
  <si>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</si>
  <si>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</si>
  <si>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</si>
  <si>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</si>
  <si>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</si>
  <si>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</si>
  <si>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</si>
  <si>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</si>
  <si>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</si>
  <si>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</si>
  <si>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</si>
  <si>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</si>
  <si>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</si>
  <si>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</si>
  <si>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</si>
  <si>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</si>
  <si>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</si>
  <si>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</si>
  <si>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</si>
  <si>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</si>
  <si>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</si>
  <si>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</si>
  <si>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</si>
  <si>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</si>
  <si>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</si>
  <si>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</si>
  <si>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</si>
  <si>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</si>
  <si>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</si>
  <si>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</si>
  <si>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</si>
  <si>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</si>
  <si>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</si>
  <si>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</si>
  <si>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</si>
  <si>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</si>
  <si>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</si>
  <si>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</si>
  <si>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</si>
  <si>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</si>
  <si>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</si>
  <si>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</si>
  <si>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</si>
  <si>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</si>
  <si>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</si>
  <si>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</si>
  <si>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</si>
  <si>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</si>
  <si>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</si>
  <si>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</si>
  <si>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</si>
  <si>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</si>
  <si>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</si>
  <si>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</si>
  <si>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</si>
  <si>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</si>
  <si>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</si>
  <si>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</si>
  <si>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</si>
  <si>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</si>
  <si>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</si>
  <si>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</si>
  <si>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</si>
  <si>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</si>
  <si>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</si>
  <si>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</si>
  <si>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</si>
  <si>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</si>
  <si>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</si>
  <si>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</si>
  <si>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</si>
  <si>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</si>
  <si>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</si>
  <si>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</si>
  <si>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</si>
  <si>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</si>
  <si>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</si>
  <si>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</si>
  <si>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</si>
  <si>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</si>
  <si>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</si>
  <si>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</si>
  <si>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</si>
  <si>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</si>
  <si>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</si>
  <si>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</si>
  <si>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</si>
  <si>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</si>
  <si>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</si>
  <si>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</si>
  <si>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</si>
  <si>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</si>
  <si>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</si>
  <si>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</si>
  <si>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</si>
  <si>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</si>
  <si>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</si>
  <si>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</si>
  <si>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</si>
  <si>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</si>
  <si>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</si>
  <si>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</si>
  <si>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</si>
  <si>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</si>
  <si>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</si>
  <si>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</si>
  <si>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</si>
  <si>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</si>
  <si>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</si>
  <si>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</si>
  <si>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</si>
  <si>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</si>
  <si>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</si>
  <si>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</si>
  <si>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</si>
  <si>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</si>
  <si>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</si>
  <si>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</si>
  <si>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</si>
  <si>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</si>
  <si>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</si>
  <si>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</si>
  <si>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</si>
  <si>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</si>
  <si>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</si>
  <si>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</si>
  <si>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</si>
  <si>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</si>
  <si>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</si>
  <si>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</si>
  <si>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</si>
  <si>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</si>
  <si>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</si>
  <si>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</si>
  <si>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</si>
  <si>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</si>
  <si>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</si>
  <si>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</si>
  <si>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</si>
  <si>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</si>
  <si>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</si>
  <si>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</si>
  <si>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</si>
  <si>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</si>
  <si>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</si>
  <si>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</si>
  <si>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</si>
  <si>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</si>
  <si>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</si>
  <si>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</si>
  <si>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</si>
  <si>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</si>
  <si>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</si>
  <si>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</si>
  <si>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</si>
  <si>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</si>
  <si>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</si>
  <si>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</si>
  <si>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</si>
  <si>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</si>
  <si>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</si>
  <si>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</si>
  <si>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</si>
  <si>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</si>
  <si>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</si>
  <si>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</si>
  <si>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</si>
  <si>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</si>
  <si>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</si>
  <si>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</si>
  <si>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</si>
  <si>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</si>
  <si>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</si>
  <si>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</si>
  <si>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</si>
  <si>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</si>
  <si>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</si>
  <si>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</si>
  <si>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</si>
  <si>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</si>
  <si>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</si>
  <si>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</si>
  <si>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</si>
  <si>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</si>
  <si>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</si>
  <si>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</si>
  <si>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</si>
  <si>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</si>
  <si>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</si>
  <si>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</si>
  <si>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</si>
  <si>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</si>
  <si>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</si>
  <si>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</si>
  <si>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</si>
  <si>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</si>
  <si>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</si>
  <si>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</si>
  <si>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</si>
  <si>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</si>
  <si>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</si>
  <si>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</si>
  <si>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</si>
  <si>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</si>
  <si>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</si>
  <si>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</si>
  <si>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</si>
  <si>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</si>
  <si>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</si>
  <si>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</si>
  <si>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</si>
  <si>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</si>
  <si>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</si>
  <si>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</si>
  <si>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</si>
  <si>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</si>
  <si>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</si>
  <si>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</si>
  <si>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</si>
  <si>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</si>
  <si>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</si>
  <si>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</si>
  <si>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</si>
  <si>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</si>
  <si>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</si>
  <si>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</si>
  <si>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</si>
  <si>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</si>
  <si>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</si>
  <si>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</si>
  <si>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</si>
  <si>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</si>
  <si>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</si>
  <si>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</si>
  <si>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</si>
  <si>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</si>
  <si>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</si>
  <si>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</si>
  <si>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</si>
  <si>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</si>
  <si>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</si>
  <si>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</si>
  <si>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</si>
  <si>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</si>
  <si>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</si>
  <si>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</si>
  <si>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</si>
  <si>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</si>
  <si>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</si>
  <si>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</si>
  <si>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</si>
  <si>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</si>
  <si>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</si>
  <si>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</si>
  <si>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</si>
  <si>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</si>
  <si>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</si>
  <si>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</si>
  <si>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</si>
  <si>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</si>
  <si>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</si>
  <si>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</si>
  <si>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</si>
  <si>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</si>
  <si>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</si>
  <si>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</si>
  <si>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</si>
  <si>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</si>
  <si>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</si>
  <si>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</si>
  <si>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</si>
  <si>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</si>
  <si>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</si>
  <si>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</si>
  <si>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</si>
  <si>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</si>
  <si>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</si>
  <si>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</si>
  <si>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</si>
  <si>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</si>
  <si>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</si>
  <si>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</si>
  <si>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</si>
  <si>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</si>
  <si>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</si>
  <si>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</si>
  <si>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</si>
  <si>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</si>
  <si>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</si>
  <si>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</si>
  <si>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</si>
  <si>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</si>
  <si>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</si>
  <si>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</si>
  <si>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</si>
  <si>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</si>
  <si>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</si>
  <si>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</si>
  <si>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</si>
  <si>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</si>
  <si>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</si>
  <si>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</si>
  <si>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</si>
  <si>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</si>
  <si>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</si>
  <si>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</si>
  <si>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</si>
  <si>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</si>
  <si>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</si>
  <si>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</si>
  <si>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</si>
  <si>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</si>
  <si>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</si>
  <si>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</si>
  <si>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</si>
  <si>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</si>
  <si>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</si>
  <si>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</si>
  <si>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</si>
  <si>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</si>
  <si>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</si>
  <si>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</si>
  <si>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</si>
  <si>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</si>
  <si>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</si>
  <si>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</si>
  <si>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</si>
  <si>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</si>
  <si>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</si>
  <si>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</si>
  <si>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</si>
  <si>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</si>
  <si>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</si>
  <si>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</si>
  <si>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</si>
  <si>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</si>
  <si>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</si>
  <si>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</si>
  <si>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</si>
  <si>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</si>
  <si>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</si>
  <si>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</si>
  <si>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</si>
  <si>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</si>
  <si>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</si>
  <si>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</si>
  <si>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</si>
  <si>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</si>
  <si>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</si>
  <si>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</si>
  <si>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</si>
  <si>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</si>
  <si>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</si>
  <si>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</si>
  <si>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</si>
  <si>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</si>
  <si>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</si>
  <si>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</si>
  <si>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</si>
  <si>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</si>
  <si>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</si>
  <si>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</si>
  <si>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</si>
  <si>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</si>
  <si>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</si>
  <si>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</si>
  <si>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</si>
  <si>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</si>
  <si>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</si>
  <si>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</si>
  <si>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</si>
  <si>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</si>
  <si>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</si>
  <si>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</si>
  <si>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</si>
  <si>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</si>
  <si>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</si>
  <si>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</si>
  <si>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</si>
  <si>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</si>
  <si>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</si>
  <si>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</si>
  <si>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</si>
  <si>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</si>
  <si>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</si>
  <si>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</si>
  <si>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</si>
  <si>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</si>
  <si>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</si>
  <si>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</si>
  <si>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</si>
  <si>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</si>
  <si>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</si>
  <si>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</si>
  <si>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</si>
  <si>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</si>
  <si>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</si>
  <si>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</si>
  <si>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</si>
  <si>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</si>
  <si>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</si>
  <si>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</si>
  <si>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</si>
  <si>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</si>
  <si>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</si>
  <si>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</si>
  <si>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</si>
  <si>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</si>
  <si>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</si>
  <si>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</si>
  <si>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</si>
  <si>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</si>
  <si>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</si>
  <si>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</si>
  <si>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</si>
  <si>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</si>
  <si>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</si>
  <si>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</si>
  <si>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</si>
  <si>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</si>
  <si>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</si>
  <si>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</si>
  <si>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</si>
  <si>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</si>
  <si>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</si>
  <si>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</si>
  <si>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</si>
  <si>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</si>
  <si>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</si>
  <si>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</si>
  <si>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</si>
  <si>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</si>
  <si>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</si>
  <si>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</si>
  <si>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</si>
  <si>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</si>
  <si>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</si>
  <si>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</si>
  <si>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</si>
  <si>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</si>
  <si>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</si>
  <si>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</si>
  <si>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</si>
  <si>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</si>
  <si>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</si>
  <si>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</si>
  <si>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</si>
  <si>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</si>
  <si>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</si>
  <si>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</si>
  <si>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</si>
  <si>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</si>
  <si>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</si>
  <si>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</si>
  <si>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</si>
  <si>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</si>
  <si>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</si>
  <si>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</si>
  <si>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</si>
  <si>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</si>
  <si>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</si>
  <si>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</si>
  <si>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</si>
  <si>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</si>
  <si>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</si>
  <si>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</si>
  <si>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</si>
  <si>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</si>
  <si>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</si>
  <si>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</si>
  <si>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</si>
  <si>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</si>
  <si>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</si>
  <si>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</si>
  <si>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</si>
  <si>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</si>
  <si>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</si>
  <si>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</si>
  <si>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</si>
  <si>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</si>
  <si>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</si>
  <si>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</si>
  <si>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</si>
  <si>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</si>
  <si>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</si>
  <si>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</si>
  <si>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</si>
  <si>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</si>
  <si>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</si>
  <si>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</si>
  <si>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</si>
  <si>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</si>
  <si>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</si>
  <si>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</si>
  <si>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</si>
  <si>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</si>
  <si>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</si>
  <si>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</si>
  <si>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</si>
  <si>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</si>
  <si>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</si>
  <si>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</si>
  <si>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</si>
  <si>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</si>
  <si>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</si>
  <si>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</si>
  <si>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</si>
  <si>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</si>
  <si>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</si>
  <si>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</si>
  <si>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</si>
  <si>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</si>
  <si>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</si>
  <si>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</si>
  <si>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</si>
  <si>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</si>
  <si>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</si>
  <si>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</si>
  <si>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</si>
  <si>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</si>
  <si>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</si>
  <si>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</si>
  <si>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</si>
  <si>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</si>
  <si>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</si>
  <si>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</si>
  <si>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</si>
  <si>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</si>
  <si>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</si>
  <si>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</si>
  <si>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</si>
  <si>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</si>
  <si>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</si>
  <si>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</si>
  <si>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</si>
  <si>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</si>
  <si>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</si>
  <si>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</si>
  <si>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</si>
  <si>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</si>
  <si>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</si>
  <si>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</si>
  <si>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</si>
  <si>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</si>
  <si>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</si>
  <si>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</si>
  <si>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</si>
  <si>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</si>
  <si>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</si>
  <si>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</si>
  <si>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</si>
  <si>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</si>
  <si>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</si>
  <si>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</si>
  <si>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</si>
  <si>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</si>
  <si>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</si>
  <si>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</si>
  <si>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</si>
  <si>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</si>
  <si>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</si>
  <si>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</si>
  <si>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</si>
  <si>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</si>
  <si>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</si>
  <si>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</si>
  <si>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</si>
  <si>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</si>
  <si>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</si>
  <si>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</si>
  <si>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</si>
  <si>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</si>
  <si>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</si>
  <si>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</si>
  <si>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</si>
  <si>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</si>
  <si>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</si>
  <si>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</si>
  <si>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</si>
  <si>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</si>
  <si>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</si>
  <si>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</si>
  <si>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</si>
  <si>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</si>
  <si>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</si>
  <si>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</si>
  <si>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</si>
  <si>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</si>
  <si>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</si>
  <si>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</si>
  <si>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</si>
  <si>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</si>
  <si>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</si>
  <si>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</si>
  <si>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</si>
  <si>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</si>
  <si>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</si>
  <si>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</si>
  <si>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</si>
  <si>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</si>
  <si>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</si>
  <si>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</si>
  <si>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</si>
  <si>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</si>
  <si>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</si>
  <si>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</si>
  <si>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</si>
  <si>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</si>
  <si>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</si>
  <si>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</si>
  <si>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</si>
  <si>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</si>
  <si>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</si>
  <si>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</si>
  <si>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</si>
  <si>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</si>
  <si>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</si>
  <si>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</si>
  <si>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</si>
  <si>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</si>
  <si>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</si>
  <si>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</si>
  <si>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</si>
  <si>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</si>
  <si>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</si>
  <si>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</si>
  <si>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</si>
  <si>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</si>
  <si>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</si>
  <si>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</si>
  <si>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</si>
  <si>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</si>
  <si>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</si>
  <si>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</si>
  <si>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</si>
  <si>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</si>
  <si>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</si>
  <si>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</si>
  <si>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</si>
  <si>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</si>
  <si>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</si>
  <si>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</si>
  <si>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</si>
  <si>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</si>
  <si>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</si>
  <si>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</si>
  <si>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</si>
  <si>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</si>
  <si>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</si>
  <si>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</si>
  <si>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</si>
  <si>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</si>
  <si>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</si>
  <si>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</si>
  <si>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</si>
  <si>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</si>
  <si>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</si>
  <si>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</si>
  <si>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</si>
  <si>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</si>
  <si>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</si>
  <si>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</si>
  <si>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</si>
  <si>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</si>
  <si>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</si>
  <si>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</si>
  <si>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</si>
  <si>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</si>
  <si>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</si>
  <si>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</si>
  <si>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</si>
  <si>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</si>
  <si>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</si>
  <si>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</si>
  <si>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</si>
  <si>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</si>
  <si>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</si>
  <si>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</si>
  <si>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</si>
  <si>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</si>
  <si>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</si>
  <si>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</si>
  <si>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</si>
  <si>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</si>
  <si>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</si>
  <si>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</si>
  <si>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</si>
  <si>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</si>
  <si>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</si>
  <si>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</si>
  <si>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</si>
  <si>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</si>
  <si>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</si>
  <si>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</si>
  <si>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</si>
  <si>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</si>
  <si>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</si>
  <si>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</si>
  <si>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</si>
  <si>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</si>
  <si>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</si>
  <si>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</si>
  <si>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</si>
  <si>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</si>
  <si>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</si>
  <si>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</si>
  <si>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</si>
  <si>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</si>
  <si>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</si>
  <si>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</si>
  <si>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</si>
  <si>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</si>
  <si>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</si>
  <si>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</si>
  <si>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</si>
  <si>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</si>
  <si>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</si>
  <si>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</si>
  <si>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</si>
  <si>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</si>
  <si>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</si>
  <si>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</si>
  <si>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</si>
  <si>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</si>
  <si>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</si>
  <si>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</si>
  <si>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</si>
  <si>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</si>
  <si>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</si>
  <si>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</si>
  <si>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</si>
  <si>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</si>
  <si>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</si>
  <si>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</si>
  <si>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</si>
  <si>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</si>
  <si>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</si>
  <si>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</si>
  <si>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</si>
  <si>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</si>
  <si>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</si>
  <si>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</si>
  <si>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</si>
  <si>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</si>
  <si>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</si>
  <si>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</si>
  <si>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</si>
  <si>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</si>
  <si>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</si>
  <si>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</si>
  <si>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</si>
  <si>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</si>
  <si>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</si>
  <si>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</si>
  <si>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</si>
  <si>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</si>
  <si>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</si>
  <si>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</si>
  <si>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</si>
  <si>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</si>
  <si>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</si>
  <si>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</si>
  <si>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</si>
  <si>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</si>
  <si>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</si>
  <si>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</si>
  <si>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</si>
  <si>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</si>
  <si>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</si>
  <si>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</si>
  <si>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</si>
  <si>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</si>
  <si>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</si>
  <si>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</si>
  <si>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</si>
  <si>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</si>
  <si>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</si>
  <si>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</si>
  <si>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</si>
  <si>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</si>
  <si>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</si>
  <si>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</si>
  <si>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</si>
  <si>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</si>
  <si>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</si>
  <si>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</si>
  <si>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</si>
  <si>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</si>
  <si>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</si>
  <si>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</si>
  <si>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</si>
  <si>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</si>
  <si>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</si>
  <si>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</si>
  <si>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</si>
  <si>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</si>
  <si>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</si>
  <si>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</si>
  <si>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</si>
  <si>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</si>
  <si>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</si>
  <si>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</si>
  <si>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</si>
  <si>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</si>
  <si>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</si>
  <si>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</si>
  <si>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</si>
  <si>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</si>
  <si>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</si>
  <si>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</si>
  <si>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</si>
  <si>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</si>
  <si>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</si>
  <si>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</si>
  <si>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</si>
  <si>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</si>
  <si>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</si>
  <si>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</si>
  <si>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</si>
  <si>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</si>
  <si>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</si>
  <si>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</si>
  <si>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</si>
  <si>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</si>
  <si>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</si>
  <si>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</si>
  <si>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</si>
  <si>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</si>
  <si>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</si>
  <si>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</si>
  <si>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</si>
  <si>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</si>
  <si>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</si>
  <si>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</si>
  <si>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</si>
  <si>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</si>
  <si>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</si>
  <si>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</si>
  <si>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</si>
  <si>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</si>
  <si>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</si>
  <si>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</si>
  <si>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</si>
  <si>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</si>
  <si>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</si>
  <si>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</si>
  <si>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</si>
  <si>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</si>
  <si>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</si>
  <si>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</si>
  <si>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</si>
  <si>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</si>
  <si>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</si>
  <si>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</si>
  <si>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</si>
  <si>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</si>
  <si>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</si>
  <si>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</si>
  <si>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</si>
  <si>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</si>
  <si>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</si>
  <si>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</si>
  <si>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</si>
  <si>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</si>
  <si>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</si>
  <si>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</si>
  <si>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</si>
  <si>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</si>
  <si>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</si>
  <si>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</si>
  <si>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</si>
  <si>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</si>
  <si>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</si>
  <si>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</si>
  <si>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</si>
  <si>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</si>
  <si>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</si>
  <si>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</si>
  <si>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</si>
  <si>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</si>
  <si>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</si>
  <si>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</si>
  <si>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</si>
  <si>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</si>
  <si>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</si>
  <si>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</si>
  <si>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</si>
  <si>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</si>
  <si>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</si>
  <si>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</si>
  <si>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</si>
  <si>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</si>
  <si>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</si>
  <si>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</si>
  <si>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</si>
  <si>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</si>
  <si>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</si>
  <si>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</si>
  <si>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</si>
  <si>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</si>
  <si>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</si>
  <si>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</si>
  <si>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</si>
  <si>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</si>
  <si>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</si>
  <si>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</si>
  <si>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</si>
  <si>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</si>
  <si>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</si>
  <si>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</si>
  <si>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</si>
  <si>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</si>
  <si>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</si>
  <si>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</si>
  <si>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</si>
  <si>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</si>
  <si>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</si>
  <si>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</si>
  <si>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</si>
  <si>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</si>
  <si>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</si>
  <si>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</si>
  <si>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</si>
  <si>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</si>
  <si>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</si>
  <si>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</si>
  <si>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</si>
  <si>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</si>
  <si>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</si>
  <si>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</si>
  <si>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</si>
  <si>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</si>
  <si>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</si>
  <si>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</si>
  <si>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</si>
  <si>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</si>
  <si>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</si>
  <si>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</si>
  <si>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</si>
  <si>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</si>
  <si>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</si>
  <si>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</si>
  <si>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</si>
  <si>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</si>
  <si>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</si>
  <si>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</si>
  <si>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</si>
  <si>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</si>
  <si>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</si>
  <si>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</si>
  <si>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</si>
  <si>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</si>
  <si>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</si>
  <si>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</si>
  <si>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</si>
  <si>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</si>
  <si>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</si>
  <si>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</si>
  <si>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</si>
  <si>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</si>
  <si>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</si>
  <si>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</si>
  <si>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</si>
  <si>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</si>
  <si>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</si>
  <si>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</si>
  <si>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</si>
  <si>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</si>
  <si>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</si>
  <si>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</si>
  <si>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</si>
  <si>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</si>
  <si>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</si>
  <si>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</si>
  <si>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</si>
  <si>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</si>
  <si>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</si>
  <si>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</si>
  <si>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</si>
  <si>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</si>
  <si>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</si>
  <si>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</si>
  <si>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</si>
  <si>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</si>
  <si>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</si>
  <si>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</si>
  <si>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</si>
  <si>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</si>
  <si>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</si>
  <si>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</si>
  <si>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</si>
  <si>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</si>
  <si>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</si>
  <si>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</si>
  <si>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</si>
  <si>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</si>
  <si>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</si>
  <si>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</si>
  <si>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</si>
  <si>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</si>
  <si>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</si>
  <si>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</si>
  <si>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</si>
  <si>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</si>
  <si>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</si>
  <si>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</si>
  <si>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</si>
  <si>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</si>
  <si>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</si>
  <si>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</si>
  <si>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</si>
  <si>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</si>
  <si>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</si>
  <si>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</si>
  <si>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</si>
  <si>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</si>
  <si>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</si>
  <si>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</si>
  <si>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</si>
  <si>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</si>
  <si>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</si>
  <si>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</si>
  <si>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</si>
  <si>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</si>
  <si>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</si>
  <si>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</si>
  <si>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</si>
  <si>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</si>
  <si>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</si>
  <si>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</si>
  <si>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</si>
  <si>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</si>
  <si>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</si>
  <si>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</si>
  <si>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</si>
  <si>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</si>
  <si>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</si>
  <si>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</si>
  <si>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</si>
  <si>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</si>
  <si>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</si>
  <si>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</si>
  <si>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</si>
  <si>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</si>
  <si>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</si>
  <si>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</si>
  <si>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</si>
  <si>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</si>
  <si>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</si>
  <si>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</si>
  <si>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</si>
  <si>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</si>
  <si>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</si>
  <si>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</si>
  <si>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</si>
  <si>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</si>
  <si>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</si>
  <si>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</si>
  <si>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</si>
  <si>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</si>
  <si>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</si>
  <si>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</si>
  <si>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</si>
  <si>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</si>
  <si>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</si>
  <si>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</si>
  <si>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</si>
  <si>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</si>
  <si>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</si>
  <si>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</si>
  <si>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</si>
  <si>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</si>
  <si>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</si>
  <si>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</si>
  <si>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</si>
  <si>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</si>
  <si>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</si>
  <si>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</si>
  <si>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</si>
  <si>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</si>
  <si>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</si>
  <si>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</si>
  <si>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</si>
  <si>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</si>
  <si>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</si>
  <si>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</si>
  <si>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</si>
  <si>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</si>
  <si>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</si>
  <si>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</si>
  <si>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</si>
  <si>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</si>
  <si>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</si>
  <si>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</si>
  <si>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</si>
  <si>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</si>
  <si>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</si>
  <si>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</si>
  <si>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</si>
  <si>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</si>
  <si>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</si>
  <si>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</si>
  <si>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</si>
  <si>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</si>
  <si>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</si>
  <si>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</si>
  <si>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</si>
  <si>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</si>
  <si>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</si>
  <si>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</si>
  <si>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</si>
  <si>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</si>
  <si>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</si>
  <si>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</si>
  <si>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</si>
  <si>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</si>
  <si>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</si>
  <si>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</si>
  <si>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</si>
  <si>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</si>
  <si>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</si>
  <si>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</si>
  <si>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</si>
  <si>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</si>
  <si>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</si>
  <si>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</si>
  <si>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</si>
  <si>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</si>
  <si>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</si>
  <si>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</si>
  <si>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</si>
  <si>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</si>
  <si>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</si>
  <si>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</si>
  <si>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</si>
  <si>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</si>
  <si>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</si>
  <si>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</si>
  <si>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</si>
  <si>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</si>
  <si>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</si>
  <si>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</si>
  <si>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</si>
  <si>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</si>
  <si>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</si>
  <si>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</si>
  <si>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</si>
  <si>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</si>
  <si>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</si>
  <si>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</si>
  <si>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</si>
  <si>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</si>
  <si>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</si>
  <si>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</si>
  <si>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</si>
  <si>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</si>
  <si>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</si>
  <si>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</si>
  <si>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</si>
  <si>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</si>
  <si>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</si>
  <si>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</si>
  <si>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</si>
  <si>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</si>
  <si>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</si>
  <si>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</si>
  <si>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</si>
  <si>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</si>
  <si>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</si>
  <si>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</si>
  <si>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</si>
  <si>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</si>
  <si>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</si>
  <si>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</si>
  <si>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</si>
  <si>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</si>
  <si>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</si>
  <si>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</si>
  <si>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</si>
  <si>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</si>
  <si>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</si>
  <si>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</si>
  <si>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</si>
  <si>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</si>
  <si>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</si>
  <si>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</si>
  <si>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</si>
  <si>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</si>
  <si>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</si>
  <si>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</si>
  <si>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</si>
  <si>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</si>
  <si>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</si>
  <si>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</si>
  <si>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</si>
  <si>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</si>
  <si>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</si>
  <si>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</si>
  <si>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</si>
  <si>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</si>
  <si>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</si>
  <si>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</si>
  <si>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</si>
  <si>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</si>
  <si>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</si>
  <si>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</si>
  <si>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</si>
  <si>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</si>
  <si>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</si>
  <si>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</si>
  <si>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</si>
  <si>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</si>
  <si>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</si>
  <si>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</si>
  <si>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</si>
  <si>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</si>
  <si>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</si>
  <si>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</si>
  <si>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</si>
  <si>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</si>
  <si>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</si>
  <si>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</si>
  <si>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</si>
  <si>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</si>
  <si>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</si>
  <si>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</si>
  <si>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</si>
  <si>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</si>
  <si>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</si>
  <si>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</si>
  <si>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</si>
  <si>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</si>
  <si>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</si>
  <si>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</si>
  <si>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</si>
  <si>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</si>
  <si>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</si>
  <si>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</si>
  <si>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</si>
  <si>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</si>
  <si>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</si>
  <si>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</si>
  <si>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</si>
  <si>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</si>
  <si>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</si>
  <si>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</si>
  <si>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</si>
  <si>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</si>
  <si>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</si>
  <si>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</si>
  <si>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</si>
  <si>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</si>
  <si>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</si>
  <si>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</si>
  <si>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</si>
  <si>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</si>
  <si>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</si>
  <si>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</si>
  <si>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</si>
  <si>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</si>
  <si>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</si>
  <si>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</si>
  <si>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</si>
  <si>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</si>
  <si>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</si>
  <si>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</si>
  <si>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</si>
  <si>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</si>
  <si>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</si>
  <si>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</si>
  <si>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</si>
  <si>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</si>
  <si>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</si>
  <si>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</si>
  <si>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</si>
  <si>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</si>
  <si>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</si>
  <si>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</si>
  <si>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</si>
  <si>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</si>
  <si>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</si>
  <si>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</si>
  <si>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</si>
  <si>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</si>
  <si>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</si>
  <si>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</si>
  <si>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</si>
  <si>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</si>
  <si>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</si>
  <si>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</si>
  <si>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</si>
  <si>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</si>
  <si>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</si>
  <si>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</si>
  <si>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</si>
  <si>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</si>
  <si>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</si>
  <si>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</si>
  <si>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</si>
  <si>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</si>
  <si>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</si>
  <si>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</si>
  <si>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</si>
  <si>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</si>
  <si>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</si>
  <si>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</si>
  <si>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</si>
  <si>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</si>
  <si>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</si>
  <si>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</si>
  <si>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</si>
  <si>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</si>
  <si>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</si>
  <si>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</si>
  <si>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</si>
  <si>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</si>
  <si>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</si>
  <si>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</si>
  <si>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</si>
  <si>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</si>
  <si>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</si>
  <si>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</si>
  <si>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</si>
  <si>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</si>
  <si>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</si>
  <si>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</si>
  <si>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</si>
  <si>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</si>
  <si>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</si>
  <si>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</si>
  <si>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</si>
  <si>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</si>
  <si>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</si>
  <si>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</si>
  <si>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</si>
  <si>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</si>
  <si>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</si>
  <si>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</si>
  <si>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</si>
  <si>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</si>
  <si>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</si>
  <si>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</si>
  <si>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</si>
  <si>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</si>
  <si>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</si>
  <si>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</si>
  <si>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</si>
  <si>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</si>
  <si>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</si>
  <si>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</si>
  <si>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</si>
  <si>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</si>
  <si>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</si>
  <si>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</si>
  <si>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</si>
  <si>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</si>
  <si>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</si>
  <si>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</si>
  <si>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</si>
  <si>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</si>
  <si>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</si>
  <si>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</si>
  <si>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</si>
  <si>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</si>
  <si>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</si>
  <si>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</si>
  <si>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</si>
  <si>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</si>
  <si>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</si>
  <si>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</si>
  <si>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</si>
  <si>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</si>
  <si>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</si>
  <si>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</si>
  <si>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</si>
  <si>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</si>
  <si>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</si>
  <si>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</si>
  <si>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</si>
  <si>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</si>
  <si>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</si>
  <si>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</si>
  <si>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</si>
  <si>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</si>
  <si>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</si>
  <si>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</si>
  <si>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</si>
  <si>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</si>
  <si>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</si>
  <si>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</si>
  <si>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</si>
  <si>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</si>
  <si>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</si>
  <si>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</si>
  <si>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</si>
  <si>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</si>
  <si>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</si>
  <si>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</si>
  <si>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</si>
  <si>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</si>
  <si>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</si>
  <si>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</si>
  <si>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</si>
  <si>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</si>
  <si>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</si>
  <si>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</si>
  <si>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</si>
  <si>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</si>
  <si>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</si>
  <si>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</si>
  <si>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</si>
  <si>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</si>
  <si>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</si>
  <si>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</si>
  <si>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</si>
  <si>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</si>
  <si>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</si>
  <si>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</si>
  <si>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</si>
  <si>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</si>
  <si>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</si>
  <si>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</si>
  <si>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</si>
  <si>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</si>
  <si>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</si>
  <si>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</si>
  <si>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</si>
  <si>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</si>
  <si>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</si>
  <si>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</si>
  <si>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</si>
  <si>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</si>
  <si>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</si>
  <si>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</si>
  <si>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</si>
  <si>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</si>
  <si>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</si>
  <si>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</si>
  <si>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</si>
  <si>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</si>
  <si>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</si>
  <si>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</si>
  <si>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</si>
  <si>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</si>
  <si>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</si>
  <si>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</si>
  <si>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</si>
  <si>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</si>
  <si>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</si>
  <si>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</si>
  <si>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</si>
  <si>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</si>
  <si>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</si>
  <si>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</si>
  <si>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</si>
  <si>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</si>
  <si>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</si>
  <si>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</si>
  <si>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</si>
  <si>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</si>
  <si>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</si>
  <si>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</si>
  <si>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</si>
  <si>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</si>
  <si>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</si>
  <si>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</si>
  <si>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</si>
  <si>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</si>
  <si>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</si>
  <si>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</si>
  <si>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</si>
  <si>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</si>
  <si>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</si>
  <si>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</si>
  <si>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</si>
  <si>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</si>
  <si>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</si>
  <si>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</si>
  <si>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</si>
  <si>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</si>
  <si>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</si>
  <si>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</si>
  <si>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</si>
  <si>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</si>
  <si>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</si>
  <si>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</si>
  <si>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</si>
  <si>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</si>
  <si>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</si>
  <si>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</si>
  <si>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</si>
  <si>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</si>
  <si>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</si>
  <si>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</si>
  <si>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</si>
  <si>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</si>
  <si>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</si>
  <si>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</si>
  <si>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</si>
  <si>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</si>
  <si>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</si>
  <si>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</si>
  <si>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</si>
  <si>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</si>
  <si>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</si>
  <si>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</si>
  <si>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</si>
  <si>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</si>
  <si>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</si>
  <si>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</si>
  <si>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</si>
  <si>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</si>
  <si>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</si>
  <si>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</si>
  <si>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</si>
  <si>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</si>
  <si>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</si>
  <si>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</si>
  <si>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</si>
  <si>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</si>
  <si>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</si>
  <si>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</si>
  <si>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</si>
  <si>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</si>
  <si>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</si>
  <si>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</si>
  <si>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</si>
  <si>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</si>
  <si>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</si>
  <si>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</si>
  <si>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</si>
  <si>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</si>
  <si>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</si>
  <si>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</si>
  <si>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</si>
  <si>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</si>
  <si>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</si>
  <si>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</si>
  <si>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</si>
  <si>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</si>
  <si>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</si>
  <si>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</si>
  <si>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</si>
  <si>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</si>
  <si>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</si>
  <si>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</si>
  <si>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</si>
  <si>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</si>
  <si>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</si>
  <si>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</si>
  <si>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</si>
  <si>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</si>
  <si>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</si>
  <si>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</si>
  <si>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</si>
  <si>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</si>
  <si>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</si>
  <si>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</si>
  <si>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</si>
  <si>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</si>
  <si>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</si>
  <si>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</si>
  <si>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</si>
  <si>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</si>
  <si>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</si>
  <si>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</si>
  <si>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</si>
  <si>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</si>
  <si>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</si>
  <si>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</si>
  <si>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</si>
  <si>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</si>
  <si>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</si>
  <si>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</si>
  <si>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</si>
  <si>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</si>
  <si>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</si>
  <si>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</si>
  <si>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</si>
  <si>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</si>
  <si>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</si>
  <si>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</si>
  <si>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</si>
  <si>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</si>
  <si>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</si>
  <si>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</si>
  <si>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</si>
  <si>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</si>
  <si>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</si>
  <si>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</si>
  <si>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</si>
  <si>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</si>
  <si>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</si>
  <si>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</si>
  <si>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</si>
  <si>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</si>
  <si>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</si>
  <si>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</si>
  <si>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</si>
  <si>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</si>
  <si>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</si>
  <si>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</si>
  <si>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</si>
  <si>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</si>
  <si>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</si>
  <si>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</si>
  <si>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</si>
  <si>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</si>
  <si>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</si>
  <si>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</si>
  <si>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</si>
  <si>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</si>
  <si>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</si>
  <si>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</si>
  <si>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</si>
  <si>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</si>
  <si>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</si>
  <si>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</si>
  <si>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</si>
  <si>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</si>
  <si>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</si>
  <si>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</si>
  <si>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</si>
  <si>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</si>
  <si>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</si>
  <si>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</si>
  <si>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</si>
  <si>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</si>
  <si>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</si>
  <si>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</si>
  <si>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</si>
  <si>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</si>
  <si>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</si>
  <si>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</si>
  <si>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</si>
  <si>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</si>
  <si>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</si>
  <si>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</si>
  <si>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</si>
  <si>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</si>
  <si>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</si>
  <si>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</si>
  <si>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</si>
  <si>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</si>
  <si>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</si>
  <si>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</si>
  <si>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</si>
  <si>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</si>
  <si>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</si>
  <si>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</si>
  <si>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</si>
  <si>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</si>
  <si>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</si>
  <si>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</si>
  <si>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</si>
  <si>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</si>
  <si>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</si>
  <si>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</si>
  <si>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</si>
  <si>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</si>
  <si>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</si>
  <si>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</si>
  <si>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</si>
  <si>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</si>
  <si>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</si>
  <si>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</si>
  <si>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</si>
  <si>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</si>
  <si>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</si>
  <si>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</si>
  <si>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</si>
  <si>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</si>
  <si>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</si>
  <si>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</si>
  <si>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</si>
  <si>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</si>
  <si>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</si>
  <si>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</si>
  <si>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</si>
  <si>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</si>
  <si>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</si>
  <si>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</si>
  <si>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</si>
  <si>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</si>
  <si>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</si>
  <si>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</si>
  <si>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</si>
  <si>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</si>
  <si>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</si>
  <si>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</si>
  <si>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</si>
  <si>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</si>
  <si>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</si>
  <si>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</si>
  <si>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</si>
  <si>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</si>
  <si>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</si>
  <si>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</si>
  <si>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</si>
  <si>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</si>
  <si>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</si>
  <si>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</si>
  <si>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</si>
  <si>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</si>
  <si>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</si>
  <si>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</si>
  <si>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</si>
  <si>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</si>
  <si>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</si>
  <si>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</si>
  <si>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</si>
  <si>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</si>
  <si>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</si>
  <si>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</si>
  <si>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</si>
  <si>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</si>
  <si>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</si>
  <si>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</si>
  <si>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</si>
  <si>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</si>
  <si>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</si>
  <si>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</si>
  <si>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</si>
  <si>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</si>
  <si>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</si>
  <si>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</si>
  <si>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</si>
  <si>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</si>
  <si>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</si>
  <si>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</si>
  <si>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</si>
  <si>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</si>
  <si>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</si>
  <si>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</si>
  <si>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</si>
  <si>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</si>
  <si>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</si>
  <si>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</si>
  <si>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</si>
  <si>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</si>
  <si>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</si>
  <si>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</si>
  <si>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</si>
  <si>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</si>
  <si>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</si>
  <si>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</si>
  <si>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</si>
  <si>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</si>
  <si>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</si>
  <si>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</si>
  <si>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</si>
  <si>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</si>
  <si>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</si>
  <si>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</si>
  <si>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</si>
  <si>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</si>
  <si>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</si>
  <si>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</si>
  <si>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</si>
  <si>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</si>
  <si>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</si>
  <si>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</si>
  <si>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</si>
  <si>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</si>
  <si>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</si>
  <si>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</si>
  <si>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</si>
  <si>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</si>
  <si>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</si>
  <si>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</si>
  <si>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</si>
  <si>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</si>
  <si>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</si>
  <si>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</si>
  <si>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</si>
  <si>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</si>
  <si>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</si>
  <si>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</si>
  <si>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</si>
  <si>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</si>
  <si>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</si>
  <si>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</si>
  <si>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</si>
  <si>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</si>
  <si>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</si>
  <si>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</si>
  <si>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</si>
  <si>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</si>
  <si>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</si>
  <si>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</si>
  <si>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</si>
  <si>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</si>
  <si>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</si>
  <si>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</si>
  <si>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</si>
  <si>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</si>
  <si>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</si>
  <si>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</si>
  <si>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</si>
  <si>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</si>
  <si>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</si>
  <si>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</si>
  <si>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</si>
  <si>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</si>
  <si>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</si>
  <si>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</si>
  <si>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</si>
  <si>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</si>
  <si>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</si>
  <si>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</si>
  <si>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</si>
  <si>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</si>
  <si>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</si>
  <si>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</si>
  <si>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</si>
  <si>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</si>
  <si>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</si>
  <si>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</si>
  <si>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</si>
  <si>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</si>
  <si>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</si>
  <si>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</si>
  <si>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</si>
  <si>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</si>
  <si>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</si>
  <si>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</si>
  <si>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</si>
  <si>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</si>
  <si>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</si>
  <si>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</si>
  <si>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</si>
  <si>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</si>
  <si>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</si>
  <si>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</si>
  <si>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</si>
  <si>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</si>
  <si>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</si>
  <si>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</si>
  <si>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</si>
  <si>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</si>
  <si>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</si>
  <si>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</si>
  <si>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</si>
  <si>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</si>
  <si>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</si>
  <si>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</si>
  <si>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</si>
  <si>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</si>
  <si>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</si>
  <si>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</si>
  <si>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</si>
  <si>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</si>
  <si>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</si>
  <si>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</si>
  <si>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</si>
  <si>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</si>
  <si>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</si>
  <si>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</si>
  <si>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</si>
  <si>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</si>
  <si>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</si>
  <si>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</si>
  <si>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</si>
  <si>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</si>
  <si>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</si>
  <si>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</si>
  <si>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</si>
  <si>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</si>
  <si>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</si>
  <si>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</si>
  <si>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</si>
  <si>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</si>
  <si>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</si>
  <si>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</si>
  <si>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</si>
  <si>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</si>
  <si>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</si>
  <si>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</si>
  <si>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</si>
  <si>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</si>
  <si>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</si>
  <si>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</si>
  <si>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</si>
  <si>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</si>
  <si>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</si>
  <si>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</si>
  <si>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</si>
  <si>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</si>
  <si>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</si>
  <si>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</si>
  <si>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</si>
  <si>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</si>
  <si>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</si>
  <si>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</si>
  <si>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</si>
  <si>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</si>
  <si>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</si>
  <si>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</si>
  <si>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</si>
  <si>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</si>
  <si>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</si>
  <si>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</si>
  <si>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</si>
  <si>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</si>
  <si>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</si>
  <si>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</si>
  <si>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</si>
  <si>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</si>
  <si>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</si>
  <si>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</si>
  <si>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</si>
  <si>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</si>
  <si>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</si>
  <si>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</si>
  <si>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</si>
  <si>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</si>
  <si>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</si>
  <si>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</si>
  <si>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</si>
  <si>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</si>
  <si>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</si>
  <si>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</si>
  <si>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</si>
  <si>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</si>
  <si>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</si>
  <si>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</si>
  <si>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</si>
  <si>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</si>
  <si>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</si>
  <si>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</si>
  <si>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</si>
  <si>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</si>
  <si>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</si>
  <si>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</si>
  <si>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</si>
  <si>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</si>
  <si>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</si>
  <si>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</si>
  <si>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</si>
  <si>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</si>
  <si>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</si>
  <si>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</si>
  <si>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</si>
  <si>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</si>
  <si>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</si>
  <si>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</si>
  <si>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</si>
  <si>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</si>
  <si>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</si>
  <si>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</si>
  <si>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</si>
  <si>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</si>
  <si>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</si>
  <si>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</si>
  <si>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</si>
  <si>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</si>
  <si>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</si>
  <si>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</si>
  <si>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</si>
  <si>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</si>
  <si>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</si>
  <si>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</si>
  <si>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</si>
  <si>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</si>
  <si>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</si>
  <si>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</si>
  <si>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</si>
  <si>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</si>
  <si>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</si>
  <si>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</si>
  <si>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</si>
  <si>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</si>
  <si>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</si>
  <si>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</si>
  <si>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</si>
  <si>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</si>
  <si>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</si>
  <si>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</si>
  <si>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</si>
  <si>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</si>
  <si>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</si>
  <si>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</si>
  <si>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</si>
  <si>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</si>
  <si>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</si>
  <si>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</si>
  <si>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</si>
  <si>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</si>
  <si>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</si>
  <si>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</si>
  <si>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</si>
  <si>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</si>
  <si>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</si>
  <si>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</si>
  <si>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</si>
  <si>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</si>
  <si>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</si>
  <si>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</si>
  <si>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</si>
  <si>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</si>
  <si>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</si>
  <si>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</si>
  <si>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</si>
  <si>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</si>
  <si>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</si>
  <si>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</si>
  <si>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</si>
  <si>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</si>
  <si>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</si>
  <si>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</si>
  <si>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</si>
  <si>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</si>
  <si>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</si>
  <si>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</si>
  <si>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</si>
  <si>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</si>
  <si>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</si>
  <si>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</si>
  <si>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</si>
  <si>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</si>
  <si>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</si>
  <si>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</si>
  <si>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</si>
  <si>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</si>
  <si>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</si>
  <si>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</si>
  <si>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</si>
  <si>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</si>
  <si>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</si>
  <si>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ŠKOLA ZA GRAF.,DIZAJN I MEDIJ. PRODUKCIJU</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</si>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</sst>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2386690.8099999996</v>
      </c>
      <c r="D2" s="7">
        <f>'PR-RAS'!E6</f>
        <v>2763270.88</v>
      </c>
      <c r="E2" s="7">
        <v>0</v>
      </c>
      <c r="F2" s="7">
        <v>0</v>
      </c>
      <c r="G2" s="8">
        <f t="shared" ref="G2:G274" si="0">(B2/1000)*(C2*1+D2*2)</f>
        <v>7913.2325699999992</v>
      </c>
      <c r="H2" s="8">
        <f t="shared" ref="H2:H274" si="1">ABS(C2-ROUND(C2,0))+ABS(D2-ROUND(D2,0))</f>
        <v>0.31000000052154064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1965883.26</v>
      </c>
      <c r="D45" s="2">
        <f>'PR-RAS'!E49</f>
        <v>2194732.4400000004</v>
      </c>
      <c r="E45" s="2">
        <v>0</v>
      </c>
      <c r="F45" s="2">
        <v>0</v>
      </c>
      <c r="G45" s="3">
        <f t="shared" si="0"/>
        <v>279635.31816000002</v>
      </c>
      <c r="H45" s="3">
        <f t="shared" si="1"/>
        <v>0.70000000041909516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1960642.82</v>
      </c>
      <c r="D64" s="2">
        <f>'PR-RAS'!E68</f>
        <v>2189248.9700000002</v>
      </c>
      <c r="E64" s="2">
        <v>0</v>
      </c>
      <c r="F64" s="2">
        <v>0</v>
      </c>
      <c r="G64" s="3">
        <f t="shared" si="0"/>
        <v>399365.86788000003</v>
      </c>
      <c r="H64" s="3">
        <f t="shared" si="1"/>
        <v>0.20999999972991645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1959845.82</v>
      </c>
      <c r="D65" s="2">
        <f>'PR-RAS'!E69</f>
        <v>2188498.9700000002</v>
      </c>
      <c r="E65" s="2">
        <v>0</v>
      </c>
      <c r="F65" s="2">
        <v>0</v>
      </c>
      <c r="G65" s="3">
        <f t="shared" si="0"/>
        <v>405558.00064000004</v>
      </c>
      <c r="H65" s="3">
        <f t="shared" si="1"/>
        <v>0.20999999972991645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797</v>
      </c>
      <c r="D66" s="2">
        <f>'PR-RAS'!E70</f>
        <v>750</v>
      </c>
      <c r="E66" s="2">
        <v>0</v>
      </c>
      <c r="F66" s="2">
        <v>0</v>
      </c>
      <c r="G66" s="3">
        <f t="shared" si="0"/>
        <v>149.30500000000001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3191.96</v>
      </c>
      <c r="D70" s="2">
        <f>'PR-RAS'!E74</f>
        <v>1063.99</v>
      </c>
      <c r="E70" s="2">
        <v>0</v>
      </c>
      <c r="F70" s="2">
        <v>0</v>
      </c>
      <c r="G70" s="3">
        <f t="shared" si="0"/>
        <v>367.07586000000009</v>
      </c>
      <c r="H70" s="3">
        <f t="shared" si="1"/>
        <v>4.9999999999954525E-2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3191.96</v>
      </c>
      <c r="D71" s="2">
        <f>'PR-RAS'!E75</f>
        <v>1063.99</v>
      </c>
      <c r="E71" s="2">
        <v>0</v>
      </c>
      <c r="F71" s="2">
        <v>0</v>
      </c>
      <c r="G71" s="3">
        <f t="shared" si="0"/>
        <v>372.39580000000007</v>
      </c>
      <c r="H71" s="3">
        <f t="shared" si="1"/>
        <v>4.9999999999954525E-2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2048.48</v>
      </c>
      <c r="D73" s="2">
        <f>'PR-RAS'!E77</f>
        <v>4419.4799999999996</v>
      </c>
      <c r="E73" s="2">
        <v>0</v>
      </c>
      <c r="F73" s="2">
        <v>0</v>
      </c>
      <c r="G73" s="3">
        <f t="shared" si="0"/>
        <v>783.89567999999986</v>
      </c>
      <c r="H73" s="3">
        <f t="shared" si="1"/>
        <v>0.95999999999958163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2048.48</v>
      </c>
      <c r="D76" s="2">
        <f>'PR-RAS'!E80</f>
        <v>4419.4799999999996</v>
      </c>
      <c r="E76" s="2">
        <v>0</v>
      </c>
      <c r="F76" s="2">
        <v>0</v>
      </c>
      <c r="G76" s="3">
        <f t="shared" si="0"/>
        <v>816.55799999999988</v>
      </c>
      <c r="H76" s="3">
        <f t="shared" si="1"/>
        <v>0.95999999999958163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7.0000000000000007E-2</v>
      </c>
      <c r="E78" s="2">
        <v>0</v>
      </c>
      <c r="F78" s="2">
        <v>0</v>
      </c>
      <c r="G78" s="3">
        <f t="shared" si="0"/>
        <v>1.0780000000000001E-2</v>
      </c>
      <c r="H78" s="3">
        <f t="shared" si="1"/>
        <v>7.0000000000000007E-2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7.0000000000000007E-2</v>
      </c>
      <c r="E79" s="2">
        <v>0</v>
      </c>
      <c r="F79" s="2">
        <v>0</v>
      </c>
      <c r="G79" s="3">
        <f t="shared" si="0"/>
        <v>1.0920000000000001E-2</v>
      </c>
      <c r="H79" s="3">
        <f t="shared" si="1"/>
        <v>7.0000000000000007E-2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7.0000000000000007E-2</v>
      </c>
      <c r="E81" s="2">
        <v>0</v>
      </c>
      <c r="F81" s="2">
        <v>0</v>
      </c>
      <c r="G81" s="3">
        <f t="shared" si="0"/>
        <v>1.1200000000000002E-2</v>
      </c>
      <c r="H81" s="3">
        <f t="shared" si="1"/>
        <v>7.0000000000000007E-2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57481.14</v>
      </c>
      <c r="D102" s="2">
        <f>'PR-RAS'!E106</f>
        <v>34860.25</v>
      </c>
      <c r="E102" s="2">
        <v>0</v>
      </c>
      <c r="F102" s="2">
        <v>0</v>
      </c>
      <c r="G102" s="3">
        <f t="shared" si="0"/>
        <v>12847.36564</v>
      </c>
      <c r="H102" s="3">
        <f t="shared" si="1"/>
        <v>0.38999999999941792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57481.14</v>
      </c>
      <c r="D108" s="2">
        <f>'PR-RAS'!E112</f>
        <v>34860.25</v>
      </c>
      <c r="E108" s="2">
        <v>0</v>
      </c>
      <c r="F108" s="2">
        <v>0</v>
      </c>
      <c r="G108" s="3">
        <f t="shared" si="0"/>
        <v>13610.57548</v>
      </c>
      <c r="H108" s="3">
        <f t="shared" si="1"/>
        <v>0.38999999999941792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57481.14</v>
      </c>
      <c r="D113" s="2">
        <f>'PR-RAS'!E117</f>
        <v>34860.25</v>
      </c>
      <c r="E113" s="2">
        <v>0</v>
      </c>
      <c r="F113" s="2">
        <v>0</v>
      </c>
      <c r="G113" s="3">
        <f t="shared" si="0"/>
        <v>14246.58368</v>
      </c>
      <c r="H113" s="3">
        <f t="shared" si="1"/>
        <v>0.38999999999941792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34115.64</v>
      </c>
      <c r="D121" s="2">
        <f>'PR-RAS'!E125</f>
        <v>44436.009999999995</v>
      </c>
      <c r="E121" s="2">
        <v>0</v>
      </c>
      <c r="F121" s="2">
        <v>0</v>
      </c>
      <c r="G121" s="3">
        <f t="shared" si="0"/>
        <v>14758.519199999999</v>
      </c>
      <c r="H121" s="3">
        <f t="shared" si="1"/>
        <v>0.36999999999534339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31175.64</v>
      </c>
      <c r="D122" s="2">
        <f>'PR-RAS'!E126</f>
        <v>35086.009999999995</v>
      </c>
      <c r="E122" s="2">
        <v>0</v>
      </c>
      <c r="F122" s="2">
        <v>0</v>
      </c>
      <c r="G122" s="3">
        <f t="shared" si="0"/>
        <v>12263.066859999999</v>
      </c>
      <c r="H122" s="3">
        <f t="shared" si="1"/>
        <v>0.36999999999534339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8422.26</v>
      </c>
      <c r="D123" s="2">
        <f>'PR-RAS'!E127</f>
        <v>10461.959999999999</v>
      </c>
      <c r="E123" s="2">
        <v>0</v>
      </c>
      <c r="F123" s="2">
        <v>0</v>
      </c>
      <c r="G123" s="3">
        <f t="shared" si="0"/>
        <v>3580.23396</v>
      </c>
      <c r="H123" s="3">
        <f t="shared" si="1"/>
        <v>0.30000000000109139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22753.38</v>
      </c>
      <c r="D124" s="2">
        <f>'PR-RAS'!E128</f>
        <v>24624.05</v>
      </c>
      <c r="E124" s="2">
        <v>0</v>
      </c>
      <c r="F124" s="2">
        <v>0</v>
      </c>
      <c r="G124" s="3">
        <f t="shared" si="0"/>
        <v>8856.1820399999997</v>
      </c>
      <c r="H124" s="3">
        <f t="shared" si="1"/>
        <v>0.43000000000029104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2940</v>
      </c>
      <c r="D125" s="2">
        <f>'PR-RAS'!E129</f>
        <v>9350</v>
      </c>
      <c r="E125" s="2">
        <v>0</v>
      </c>
      <c r="F125" s="2">
        <v>0</v>
      </c>
      <c r="G125" s="3">
        <f t="shared" si="0"/>
        <v>2683.36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2940</v>
      </c>
      <c r="D126" s="2">
        <f>'PR-RAS'!E130</f>
        <v>9350</v>
      </c>
      <c r="E126" s="2">
        <v>0</v>
      </c>
      <c r="F126" s="2">
        <v>0</v>
      </c>
      <c r="G126" s="3">
        <f t="shared" si="0"/>
        <v>2705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329210.77</v>
      </c>
      <c r="D130" s="2">
        <f>'PR-RAS'!E134</f>
        <v>489242.11</v>
      </c>
      <c r="E130" s="2">
        <v>0</v>
      </c>
      <c r="F130" s="2">
        <v>0</v>
      </c>
      <c r="G130" s="3">
        <f t="shared" si="0"/>
        <v>168692.65371000001</v>
      </c>
      <c r="H130" s="3">
        <f t="shared" si="1"/>
        <v>0.33999999996740371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329210.77</v>
      </c>
      <c r="D131" s="2">
        <f>'PR-RAS'!E135</f>
        <v>489242.11</v>
      </c>
      <c r="E131" s="2">
        <v>0</v>
      </c>
      <c r="F131" s="2">
        <v>0</v>
      </c>
      <c r="G131" s="3">
        <f t="shared" si="0"/>
        <v>170000.3487</v>
      </c>
      <c r="H131" s="3">
        <f t="shared" si="1"/>
        <v>0.33999999996740371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313812.06</v>
      </c>
      <c r="D132" s="2">
        <f>'PR-RAS'!E136</f>
        <v>422607</v>
      </c>
      <c r="E132" s="2">
        <v>0</v>
      </c>
      <c r="F132" s="2">
        <v>0</v>
      </c>
      <c r="G132" s="3">
        <f t="shared" si="0"/>
        <v>151832.41386</v>
      </c>
      <c r="H132" s="3">
        <f t="shared" si="1"/>
        <v>5.9999999997671694E-2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15398.71</v>
      </c>
      <c r="D133" s="2">
        <f>'PR-RAS'!E137</f>
        <v>66635.11</v>
      </c>
      <c r="E133" s="2">
        <v>0</v>
      </c>
      <c r="F133" s="2">
        <v>0</v>
      </c>
      <c r="G133" s="3">
        <f t="shared" si="0"/>
        <v>19624.298760000001</v>
      </c>
      <c r="H133" s="3">
        <f t="shared" si="1"/>
        <v>0.40000000000145519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2324068.4999999995</v>
      </c>
      <c r="D148" s="2">
        <f>'PR-RAS'!E152</f>
        <v>2871030.34</v>
      </c>
      <c r="E148" s="2">
        <v>0</v>
      </c>
      <c r="F148" s="2">
        <v>0</v>
      </c>
      <c r="G148" s="3">
        <f t="shared" si="0"/>
        <v>1185720.9894599998</v>
      </c>
      <c r="H148" s="3">
        <f t="shared" si="1"/>
        <v>0.84000000031664968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2000941.71</v>
      </c>
      <c r="D149" s="2">
        <f>'PR-RAS'!E153</f>
        <v>2480583.19</v>
      </c>
      <c r="E149" s="2">
        <v>0</v>
      </c>
      <c r="F149" s="2">
        <v>0</v>
      </c>
      <c r="G149" s="3">
        <f t="shared" si="0"/>
        <v>1030391.99732</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1658330.13</v>
      </c>
      <c r="D150" s="2">
        <f>'PR-RAS'!E154</f>
        <v>2063176.93</v>
      </c>
      <c r="E150" s="2">
        <v>0</v>
      </c>
      <c r="F150" s="2">
        <v>0</v>
      </c>
      <c r="G150" s="3">
        <f t="shared" si="0"/>
        <v>861917.91451000003</v>
      </c>
      <c r="H150" s="3">
        <f t="shared" si="1"/>
        <v>0.19999999995343387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1658330.13</v>
      </c>
      <c r="D151" s="2">
        <f>'PR-RAS'!E155</f>
        <v>2063176.93</v>
      </c>
      <c r="E151" s="2">
        <v>0</v>
      </c>
      <c r="F151" s="2">
        <v>0</v>
      </c>
      <c r="G151" s="3">
        <f t="shared" si="0"/>
        <v>867702.59849999996</v>
      </c>
      <c r="H151" s="3">
        <f t="shared" si="1"/>
        <v>0.19999999995343387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76874.210000000006</v>
      </c>
      <c r="D155" s="2">
        <f>'PR-RAS'!E159</f>
        <v>84691.99</v>
      </c>
      <c r="E155" s="2">
        <v>0</v>
      </c>
      <c r="F155" s="2">
        <v>0</v>
      </c>
      <c r="G155" s="3">
        <f t="shared" si="0"/>
        <v>37923.761259999999</v>
      </c>
      <c r="H155" s="3">
        <f t="shared" si="1"/>
        <v>0.22000000000116415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265737.37</v>
      </c>
      <c r="D156" s="2">
        <f>'PR-RAS'!E160</f>
        <v>332714.27</v>
      </c>
      <c r="E156" s="2">
        <v>0</v>
      </c>
      <c r="F156" s="2">
        <v>0</v>
      </c>
      <c r="G156" s="3">
        <f t="shared" si="0"/>
        <v>144330.71605000002</v>
      </c>
      <c r="H156" s="3">
        <f t="shared" si="1"/>
        <v>0.64000000001396984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265633.28999999998</v>
      </c>
      <c r="D158" s="2">
        <f>'PR-RAS'!E162</f>
        <v>332714.27</v>
      </c>
      <c r="E158" s="2">
        <v>0</v>
      </c>
      <c r="F158" s="2">
        <v>0</v>
      </c>
      <c r="G158" s="3">
        <f t="shared" si="0"/>
        <v>146176.70731</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104.08</v>
      </c>
      <c r="D159" s="2">
        <f>'PR-RAS'!E163</f>
        <v>0</v>
      </c>
      <c r="E159" s="2">
        <v>0</v>
      </c>
      <c r="F159" s="2">
        <v>0</v>
      </c>
      <c r="G159" s="3">
        <f t="shared" si="0"/>
        <v>16.44464</v>
      </c>
      <c r="H159" s="3">
        <f t="shared" si="1"/>
        <v>7.9999999999998295E-2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315815.27999999997</v>
      </c>
      <c r="D160" s="2">
        <f>'PR-RAS'!E164</f>
        <v>386379.71</v>
      </c>
      <c r="E160" s="2">
        <v>0</v>
      </c>
      <c r="F160" s="2">
        <v>0</v>
      </c>
      <c r="G160" s="3">
        <f t="shared" si="0"/>
        <v>173083.37729999999</v>
      </c>
      <c r="H160" s="3">
        <f t="shared" si="1"/>
        <v>0.56999999994877726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63120.87</v>
      </c>
      <c r="D161" s="2">
        <f>'PR-RAS'!E165</f>
        <v>76697.590000000011</v>
      </c>
      <c r="E161" s="2">
        <v>0</v>
      </c>
      <c r="F161" s="2">
        <v>0</v>
      </c>
      <c r="G161" s="3">
        <f t="shared" si="0"/>
        <v>34642.568000000007</v>
      </c>
      <c r="H161" s="3">
        <f t="shared" si="1"/>
        <v>0.5399999999863212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12440.53</v>
      </c>
      <c r="D162" s="2">
        <f>'PR-RAS'!E166</f>
        <v>21643.93</v>
      </c>
      <c r="E162" s="2">
        <v>0</v>
      </c>
      <c r="F162" s="2">
        <v>0</v>
      </c>
      <c r="G162" s="3">
        <f t="shared" si="0"/>
        <v>8972.2707900000005</v>
      </c>
      <c r="H162" s="3">
        <f t="shared" si="1"/>
        <v>0.53999999999905413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50171.43</v>
      </c>
      <c r="D163" s="2">
        <f>'PR-RAS'!E167</f>
        <v>53783.89</v>
      </c>
      <c r="E163" s="2">
        <v>0</v>
      </c>
      <c r="F163" s="2">
        <v>0</v>
      </c>
      <c r="G163" s="3">
        <f t="shared" si="0"/>
        <v>25553.75202</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508.91</v>
      </c>
      <c r="D164" s="2">
        <f>'PR-RAS'!E168</f>
        <v>1269.77</v>
      </c>
      <c r="E164" s="2">
        <v>0</v>
      </c>
      <c r="F164" s="2">
        <v>0</v>
      </c>
      <c r="G164" s="3">
        <f t="shared" si="0"/>
        <v>496.89734999999996</v>
      </c>
      <c r="H164" s="3">
        <f t="shared" si="1"/>
        <v>0.31999999999999318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77998.499999999985</v>
      </c>
      <c r="D166" s="2">
        <f>'PR-RAS'!E170</f>
        <v>137642.95000000001</v>
      </c>
      <c r="E166" s="2">
        <v>0</v>
      </c>
      <c r="F166" s="2">
        <v>0</v>
      </c>
      <c r="G166" s="3">
        <f t="shared" si="0"/>
        <v>58291.926000000007</v>
      </c>
      <c r="H166" s="3">
        <f t="shared" si="1"/>
        <v>0.55000000000291038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9634.9</v>
      </c>
      <c r="D167" s="2">
        <f>'PR-RAS'!E171</f>
        <v>14764.8</v>
      </c>
      <c r="E167" s="2">
        <v>0</v>
      </c>
      <c r="F167" s="2">
        <v>0</v>
      </c>
      <c r="G167" s="3">
        <f t="shared" si="0"/>
        <v>6501.3070000000007</v>
      </c>
      <c r="H167" s="3">
        <f t="shared" si="1"/>
        <v>0.30000000000109139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4285.07</v>
      </c>
      <c r="D168" s="2">
        <f>'PR-RAS'!E172</f>
        <v>14322.69</v>
      </c>
      <c r="E168" s="2">
        <v>0</v>
      </c>
      <c r="F168" s="2">
        <v>0</v>
      </c>
      <c r="G168" s="3">
        <f t="shared" si="0"/>
        <v>5499.3851500000001</v>
      </c>
      <c r="H168" s="3">
        <f t="shared" si="1"/>
        <v>0.37999999999919964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57680.27</v>
      </c>
      <c r="D169" s="2">
        <f>'PR-RAS'!E173</f>
        <v>102272.16</v>
      </c>
      <c r="E169" s="2">
        <v>0</v>
      </c>
      <c r="F169" s="2">
        <v>0</v>
      </c>
      <c r="G169" s="3">
        <f t="shared" si="0"/>
        <v>44053.731120000004</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6059.81</v>
      </c>
      <c r="D170" s="2">
        <f>'PR-RAS'!E174</f>
        <v>3146.23</v>
      </c>
      <c r="E170" s="2">
        <v>0</v>
      </c>
      <c r="F170" s="2">
        <v>0</v>
      </c>
      <c r="G170" s="3">
        <f t="shared" si="0"/>
        <v>2087.5336300000004</v>
      </c>
      <c r="H170" s="3">
        <f t="shared" si="1"/>
        <v>0.41999999999961801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3013.75</v>
      </c>
      <c r="E171" s="2">
        <v>0</v>
      </c>
      <c r="F171" s="2">
        <v>0</v>
      </c>
      <c r="G171" s="3">
        <f t="shared" si="0"/>
        <v>1024.6750000000002</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338.45</v>
      </c>
      <c r="D173" s="2">
        <f>'PR-RAS'!E177</f>
        <v>123.32</v>
      </c>
      <c r="E173" s="2">
        <v>0</v>
      </c>
      <c r="F173" s="2">
        <v>0</v>
      </c>
      <c r="G173" s="3">
        <f t="shared" si="0"/>
        <v>100.63547999999997</v>
      </c>
      <c r="H173" s="3">
        <f t="shared" si="1"/>
        <v>0.76999999999998181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145239.85</v>
      </c>
      <c r="D174" s="2">
        <f>'PR-RAS'!E178</f>
        <v>148166.73000000001</v>
      </c>
      <c r="E174" s="2">
        <v>0</v>
      </c>
      <c r="F174" s="2">
        <v>0</v>
      </c>
      <c r="G174" s="3">
        <f t="shared" si="0"/>
        <v>76392.18263000001</v>
      </c>
      <c r="H174" s="3">
        <f t="shared" si="1"/>
        <v>0.41999999998370185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1945.84</v>
      </c>
      <c r="D175" s="2">
        <f>'PR-RAS'!E179</f>
        <v>1118.1199999999999</v>
      </c>
      <c r="E175" s="2">
        <v>0</v>
      </c>
      <c r="F175" s="2">
        <v>0</v>
      </c>
      <c r="G175" s="3">
        <f t="shared" si="0"/>
        <v>727.68191999999999</v>
      </c>
      <c r="H175" s="3">
        <f t="shared" si="1"/>
        <v>0.27999999999997272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56587.16</v>
      </c>
      <c r="D176" s="2">
        <f>'PR-RAS'!E180</f>
        <v>54979.839999999997</v>
      </c>
      <c r="E176" s="2">
        <v>0</v>
      </c>
      <c r="F176" s="2">
        <v>0</v>
      </c>
      <c r="G176" s="3">
        <f t="shared" si="0"/>
        <v>29145.696999999996</v>
      </c>
      <c r="H176" s="3">
        <f t="shared" si="1"/>
        <v>0.32000000000698492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691.3</v>
      </c>
      <c r="D177" s="2">
        <f>'PR-RAS'!E181</f>
        <v>2353.1799999999998</v>
      </c>
      <c r="E177" s="2">
        <v>0</v>
      </c>
      <c r="F177" s="2">
        <v>0</v>
      </c>
      <c r="G177" s="3">
        <f t="shared" si="0"/>
        <v>949.98815999999988</v>
      </c>
      <c r="H177" s="3">
        <f t="shared" si="1"/>
        <v>0.47999999999979082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7784.5</v>
      </c>
      <c r="D178" s="2">
        <f>'PR-RAS'!E182</f>
        <v>8795.52</v>
      </c>
      <c r="E178" s="2">
        <v>0</v>
      </c>
      <c r="F178" s="2">
        <v>0</v>
      </c>
      <c r="G178" s="3">
        <f t="shared" si="0"/>
        <v>4491.4705800000002</v>
      </c>
      <c r="H178" s="3">
        <f t="shared" si="1"/>
        <v>0.97999999999956344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41005.94</v>
      </c>
      <c r="D179" s="2">
        <f>'PR-RAS'!E183</f>
        <v>38966.769999999997</v>
      </c>
      <c r="E179" s="2">
        <v>0</v>
      </c>
      <c r="F179" s="2">
        <v>0</v>
      </c>
      <c r="G179" s="3">
        <f t="shared" si="0"/>
        <v>21171.227439999999</v>
      </c>
      <c r="H179" s="3">
        <f t="shared" si="1"/>
        <v>0.29000000000087311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3722</v>
      </c>
      <c r="E180" s="2">
        <v>0</v>
      </c>
      <c r="F180" s="2">
        <v>0</v>
      </c>
      <c r="G180" s="3">
        <f t="shared" si="0"/>
        <v>1332.4759999999999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26023.67</v>
      </c>
      <c r="D181" s="2">
        <f>'PR-RAS'!E185</f>
        <v>30278.32</v>
      </c>
      <c r="E181" s="2">
        <v>0</v>
      </c>
      <c r="F181" s="2">
        <v>0</v>
      </c>
      <c r="G181" s="3">
        <f t="shared" si="0"/>
        <v>15584.4558</v>
      </c>
      <c r="H181" s="3">
        <f t="shared" si="1"/>
        <v>0.65000000000145519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4796.24</v>
      </c>
      <c r="D182" s="2">
        <f>'PR-RAS'!E186</f>
        <v>4410</v>
      </c>
      <c r="E182" s="2">
        <v>0</v>
      </c>
      <c r="F182" s="2">
        <v>0</v>
      </c>
      <c r="G182" s="3">
        <f t="shared" si="0"/>
        <v>2464.53944</v>
      </c>
      <c r="H182" s="3">
        <f t="shared" si="1"/>
        <v>0.23999999999978172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6405.2</v>
      </c>
      <c r="D183" s="2">
        <f>'PR-RAS'!E187</f>
        <v>3542.98</v>
      </c>
      <c r="E183" s="2">
        <v>0</v>
      </c>
      <c r="F183" s="2">
        <v>0</v>
      </c>
      <c r="G183" s="3">
        <f t="shared" si="0"/>
        <v>2455.3911199999998</v>
      </c>
      <c r="H183" s="3">
        <f t="shared" si="1"/>
        <v>0.21999999999979991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2984.32</v>
      </c>
      <c r="D184" s="2">
        <f>'PR-RAS'!E188</f>
        <v>3817.52</v>
      </c>
      <c r="E184" s="2">
        <v>0</v>
      </c>
      <c r="F184" s="2">
        <v>0</v>
      </c>
      <c r="G184" s="3">
        <f t="shared" si="0"/>
        <v>1943.3428800000002</v>
      </c>
      <c r="H184" s="3">
        <f t="shared" si="1"/>
        <v>0.8000000000001819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26471.739999999998</v>
      </c>
      <c r="D190" s="2">
        <f>'PR-RAS'!E194</f>
        <v>20054.920000000002</v>
      </c>
      <c r="E190" s="2">
        <v>0</v>
      </c>
      <c r="F190" s="2">
        <v>0</v>
      </c>
      <c r="G190" s="3">
        <f t="shared" si="0"/>
        <v>12583.91862</v>
      </c>
      <c r="H190" s="3">
        <f t="shared" si="1"/>
        <v>0.34000000000014552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5741.73</v>
      </c>
      <c r="D191" s="2">
        <f>'PR-RAS'!E195</f>
        <v>5873.1</v>
      </c>
      <c r="E191" s="2">
        <v>0</v>
      </c>
      <c r="F191" s="2">
        <v>0</v>
      </c>
      <c r="G191" s="3">
        <f t="shared" si="0"/>
        <v>3322.7067000000002</v>
      </c>
      <c r="H191" s="3">
        <f t="shared" si="1"/>
        <v>0.37000000000080036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204.86</v>
      </c>
      <c r="E192" s="2">
        <v>0</v>
      </c>
      <c r="F192" s="2">
        <v>0</v>
      </c>
      <c r="G192" s="3">
        <f t="shared" si="0"/>
        <v>78.256520000000009</v>
      </c>
      <c r="H192" s="3">
        <f t="shared" si="1"/>
        <v>0.13999999999998636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5510.28</v>
      </c>
      <c r="D193" s="2">
        <f>'PR-RAS'!E197</f>
        <v>5326.42</v>
      </c>
      <c r="E193" s="2">
        <v>0</v>
      </c>
      <c r="F193" s="2">
        <v>0</v>
      </c>
      <c r="G193" s="3">
        <f t="shared" si="0"/>
        <v>3103.3190399999999</v>
      </c>
      <c r="H193" s="3">
        <f t="shared" si="1"/>
        <v>0.6999999999998181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2.65</v>
      </c>
      <c r="D194" s="2">
        <f>'PR-RAS'!E198</f>
        <v>40</v>
      </c>
      <c r="E194" s="2">
        <v>0</v>
      </c>
      <c r="F194" s="2">
        <v>0</v>
      </c>
      <c r="G194" s="3">
        <f t="shared" si="0"/>
        <v>15.951450000000001</v>
      </c>
      <c r="H194" s="3">
        <f t="shared" si="1"/>
        <v>0.35000000000000009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4411.53</v>
      </c>
      <c r="D195" s="2">
        <f>'PR-RAS'!E199</f>
        <v>4048</v>
      </c>
      <c r="E195" s="2">
        <v>0</v>
      </c>
      <c r="F195" s="2">
        <v>0</v>
      </c>
      <c r="G195" s="3">
        <f t="shared" si="0"/>
        <v>2426.4608199999998</v>
      </c>
      <c r="H195" s="3">
        <f t="shared" si="1"/>
        <v>0.47000000000025466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2351.13</v>
      </c>
      <c r="D196" s="2">
        <f>'PR-RAS'!E200</f>
        <v>0</v>
      </c>
      <c r="E196" s="2">
        <v>0</v>
      </c>
      <c r="F196" s="2">
        <v>0</v>
      </c>
      <c r="G196" s="3">
        <f t="shared" si="0"/>
        <v>458.47035000000005</v>
      </c>
      <c r="H196" s="3">
        <f t="shared" si="1"/>
        <v>0.13000000000010914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8454.42</v>
      </c>
      <c r="D197" s="2">
        <f>'PR-RAS'!E201</f>
        <v>4562.54</v>
      </c>
      <c r="E197" s="2">
        <v>0</v>
      </c>
      <c r="F197" s="2">
        <v>0</v>
      </c>
      <c r="G197" s="3">
        <f t="shared" si="0"/>
        <v>3445.5820000000003</v>
      </c>
      <c r="H197" s="3">
        <f t="shared" si="1"/>
        <v>0.88000000000010914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4851.5499999999993</v>
      </c>
      <c r="D198" s="2">
        <f>'PR-RAS'!E202</f>
        <v>1640.75</v>
      </c>
      <c r="E198" s="2">
        <v>0</v>
      </c>
      <c r="F198" s="2">
        <v>0</v>
      </c>
      <c r="G198" s="3">
        <f t="shared" si="0"/>
        <v>1602.2108499999999</v>
      </c>
      <c r="H198" s="3">
        <f t="shared" si="1"/>
        <v>0.7000000000007276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4851.5499999999993</v>
      </c>
      <c r="D212" s="2">
        <f>'PR-RAS'!E216</f>
        <v>1640.75</v>
      </c>
      <c r="E212" s="2">
        <v>0</v>
      </c>
      <c r="F212" s="2">
        <v>0</v>
      </c>
      <c r="G212" s="3">
        <f t="shared" si="0"/>
        <v>1716.0735499999998</v>
      </c>
      <c r="H212" s="3">
        <f t="shared" si="1"/>
        <v>0.7000000000007276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1112.05</v>
      </c>
      <c r="D213" s="2">
        <f>'PR-RAS'!E217</f>
        <v>1571.98</v>
      </c>
      <c r="E213" s="2">
        <v>0</v>
      </c>
      <c r="F213" s="2">
        <v>0</v>
      </c>
      <c r="G213" s="3">
        <f t="shared" si="0"/>
        <v>902.27412000000004</v>
      </c>
      <c r="H213" s="3">
        <f t="shared" si="1"/>
        <v>6.9999999999936335E-2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3437.1</v>
      </c>
      <c r="D215" s="2">
        <f>'PR-RAS'!E219</f>
        <v>68.77</v>
      </c>
      <c r="E215" s="2">
        <v>0</v>
      </c>
      <c r="F215" s="2">
        <v>0</v>
      </c>
      <c r="G215" s="3">
        <f t="shared" si="0"/>
        <v>764.97295999999994</v>
      </c>
      <c r="H215" s="3">
        <f t="shared" si="1"/>
        <v>0.32999999999991303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302.39999999999998</v>
      </c>
      <c r="D216" s="2">
        <f>'PR-RAS'!E220</f>
        <v>0</v>
      </c>
      <c r="E216" s="2">
        <v>0</v>
      </c>
      <c r="F216" s="2">
        <v>0</v>
      </c>
      <c r="G216" s="3">
        <f t="shared" si="0"/>
        <v>65.015999999999991</v>
      </c>
      <c r="H216" s="3">
        <f t="shared" si="1"/>
        <v>0.39999999999997726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700</v>
      </c>
      <c r="D258" s="2">
        <f>'PR-RAS'!E262</f>
        <v>340</v>
      </c>
      <c r="E258" s="2">
        <v>0</v>
      </c>
      <c r="F258" s="2">
        <v>0</v>
      </c>
      <c r="G258" s="3">
        <f t="shared" si="0"/>
        <v>354.66</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700</v>
      </c>
      <c r="D265" s="2">
        <f>'PR-RAS'!E269</f>
        <v>340</v>
      </c>
      <c r="E265" s="2">
        <v>0</v>
      </c>
      <c r="F265" s="2">
        <v>0</v>
      </c>
      <c r="G265" s="3">
        <f t="shared" si="0"/>
        <v>364.32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700</v>
      </c>
      <c r="D266" s="2">
        <f>'PR-RAS'!E270</f>
        <v>340</v>
      </c>
      <c r="E266" s="2">
        <v>0</v>
      </c>
      <c r="F266" s="2">
        <v>0</v>
      </c>
      <c r="G266" s="3">
        <f t="shared" si="0"/>
        <v>365.70000000000005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1759.96</v>
      </c>
      <c r="D269" s="2">
        <f>'PR-RAS'!E273</f>
        <v>2086.69</v>
      </c>
      <c r="E269" s="2">
        <v>0</v>
      </c>
      <c r="F269" s="2">
        <v>0</v>
      </c>
      <c r="G269" s="3">
        <f t="shared" si="0"/>
        <v>1590.1351200000001</v>
      </c>
      <c r="H269" s="3">
        <f t="shared" si="1"/>
        <v>0.34999999999990905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1759.96</v>
      </c>
      <c r="D270" s="2">
        <f>'PR-RAS'!E274</f>
        <v>2086.69</v>
      </c>
      <c r="E270" s="2">
        <v>0</v>
      </c>
      <c r="F270" s="2">
        <v>0</v>
      </c>
      <c r="G270" s="3">
        <f t="shared" si="0"/>
        <v>1596.0684600000002</v>
      </c>
      <c r="H270" s="3">
        <f t="shared" si="1"/>
        <v>0.34999999999990905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1759.96</v>
      </c>
      <c r="D272" s="2">
        <f>'PR-RAS'!E276</f>
        <v>2086.69</v>
      </c>
      <c r="E272" s="2">
        <v>0</v>
      </c>
      <c r="F272" s="2">
        <v>0</v>
      </c>
      <c r="G272" s="3">
        <f t="shared" si="0"/>
        <v>1607.93514</v>
      </c>
      <c r="H272" s="3">
        <f t="shared" si="1"/>
        <v>0.34999999999990905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2324068.4999999995</v>
      </c>
      <c r="D295" s="2">
        <f>'PR-RAS'!E299</f>
        <v>2871030.34</v>
      </c>
      <c r="E295" s="2">
        <v>0</v>
      </c>
      <c r="F295" s="2">
        <v>0</v>
      </c>
      <c r="G295" s="3">
        <f t="shared" si="12"/>
        <v>2371441.9789199997</v>
      </c>
      <c r="H295" s="3">
        <f t="shared" si="13"/>
        <v>0.84000000031664968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62622.310000000056</v>
      </c>
      <c r="D296" s="2">
        <f>'PR-RAS'!E300</f>
        <v>0</v>
      </c>
      <c r="E296" s="2">
        <v>0</v>
      </c>
      <c r="F296" s="2">
        <v>0</v>
      </c>
      <c r="G296" s="3">
        <f t="shared" si="12"/>
        <v>18473.581450000016</v>
      </c>
      <c r="H296" s="3">
        <f t="shared" si="13"/>
        <v>0.31000000005587935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107759.45999999996</v>
      </c>
      <c r="E297" s="2">
        <v>0</v>
      </c>
      <c r="F297" s="2">
        <v>0</v>
      </c>
      <c r="G297" s="3">
        <f t="shared" si="12"/>
        <v>63793.600319999976</v>
      </c>
      <c r="H297" s="3">
        <f t="shared" si="13"/>
        <v>0.4599999999627471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6828.5</v>
      </c>
      <c r="D298" s="2">
        <f>'PR-RAS'!E302</f>
        <v>53255.1</v>
      </c>
      <c r="E298" s="2">
        <v>0</v>
      </c>
      <c r="F298" s="2">
        <v>0</v>
      </c>
      <c r="G298" s="3">
        <f t="shared" si="12"/>
        <v>33661.5939</v>
      </c>
      <c r="H298" s="3">
        <f t="shared" si="13"/>
        <v>0.59999999999854481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20462.71</v>
      </c>
      <c r="D300" s="2">
        <f>'PR-RAS'!E304</f>
        <v>211134.13</v>
      </c>
      <c r="E300" s="2">
        <v>0</v>
      </c>
      <c r="F300" s="2">
        <v>0</v>
      </c>
      <c r="G300" s="3">
        <f t="shared" si="12"/>
        <v>132376.56002999999</v>
      </c>
      <c r="H300" s="3">
        <f t="shared" si="13"/>
        <v>0.42000000000552973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20462.71</v>
      </c>
      <c r="D301" s="2">
        <f>'PR-RAS'!E305</f>
        <v>21770.639999999999</v>
      </c>
      <c r="E301" s="2">
        <v>0</v>
      </c>
      <c r="F301" s="2">
        <v>0</v>
      </c>
      <c r="G301" s="3">
        <f t="shared" si="12"/>
        <v>19201.197</v>
      </c>
      <c r="H301" s="3">
        <f t="shared" si="13"/>
        <v>0.65000000000145519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31.44</v>
      </c>
      <c r="E303" s="2">
        <v>0</v>
      </c>
      <c r="F303" s="2">
        <v>0</v>
      </c>
      <c r="G303" s="3">
        <f t="shared" si="12"/>
        <v>18.98976</v>
      </c>
      <c r="H303" s="3">
        <f t="shared" si="13"/>
        <v>0.44000000000000128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31.44</v>
      </c>
      <c r="E316" s="2">
        <v>0</v>
      </c>
      <c r="F316" s="2">
        <v>0</v>
      </c>
      <c r="G316" s="3">
        <f t="shared" si="12"/>
        <v>19.807200000000002</v>
      </c>
      <c r="H316" s="3">
        <f t="shared" si="13"/>
        <v>0.44000000000000128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31.44</v>
      </c>
      <c r="E317" s="2">
        <v>0</v>
      </c>
      <c r="F317" s="2">
        <v>0</v>
      </c>
      <c r="G317" s="3">
        <f t="shared" si="12"/>
        <v>19.870080000000002</v>
      </c>
      <c r="H317" s="3">
        <f t="shared" si="13"/>
        <v>0.44000000000000128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31.44</v>
      </c>
      <c r="E318" s="2">
        <v>0</v>
      </c>
      <c r="F318" s="2">
        <v>0</v>
      </c>
      <c r="G318" s="3">
        <f t="shared" si="12"/>
        <v>19.932960000000001</v>
      </c>
      <c r="H318" s="3">
        <f t="shared" si="13"/>
        <v>0.44000000000000128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43971.09</v>
      </c>
      <c r="D355" s="2">
        <f>'PR-RAS'!E360</f>
        <v>82833.83</v>
      </c>
      <c r="E355" s="2">
        <v>0</v>
      </c>
      <c r="F355" s="2">
        <v>0</v>
      </c>
      <c r="G355" s="3">
        <f t="shared" si="12"/>
        <v>74212.117499999993</v>
      </c>
      <c r="H355" s="3">
        <f t="shared" si="13"/>
        <v>0.25999999999476131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43971.09</v>
      </c>
      <c r="D368" s="2">
        <f>'PR-RAS'!E373</f>
        <v>82833.83</v>
      </c>
      <c r="E368" s="2">
        <v>0</v>
      </c>
      <c r="F368" s="2">
        <v>0</v>
      </c>
      <c r="G368" s="3">
        <f t="shared" si="12"/>
        <v>76937.421249999999</v>
      </c>
      <c r="H368" s="3">
        <f t="shared" si="13"/>
        <v>0.25999999999476131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17257.139999999996</v>
      </c>
      <c r="D374" s="2">
        <f>'PR-RAS'!E379</f>
        <v>27422.1</v>
      </c>
      <c r="E374" s="2">
        <v>0</v>
      </c>
      <c r="F374" s="2">
        <v>0</v>
      </c>
      <c r="G374" s="3">
        <f t="shared" si="12"/>
        <v>26893.79982</v>
      </c>
      <c r="H374" s="3">
        <f t="shared" si="13"/>
        <v>0.23999999999432475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16159.88</v>
      </c>
      <c r="D375" s="2">
        <f>'PR-RAS'!E380</f>
        <v>22397.66</v>
      </c>
      <c r="E375" s="2">
        <v>0</v>
      </c>
      <c r="F375" s="2">
        <v>0</v>
      </c>
      <c r="G375" s="3">
        <f t="shared" si="12"/>
        <v>22797.2448</v>
      </c>
      <c r="H375" s="3">
        <f t="shared" si="13"/>
        <v>0.46000000000094587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967.5</v>
      </c>
      <c r="D377" s="2">
        <f>'PR-RAS'!E382</f>
        <v>4618.5</v>
      </c>
      <c r="E377" s="2">
        <v>0</v>
      </c>
      <c r="F377" s="2">
        <v>0</v>
      </c>
      <c r="G377" s="3">
        <f t="shared" si="12"/>
        <v>3836.8919999999998</v>
      </c>
      <c r="H377" s="3">
        <f t="shared" si="13"/>
        <v>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129.76</v>
      </c>
      <c r="D381" s="2">
        <f>'PR-RAS'!E386</f>
        <v>405.94</v>
      </c>
      <c r="E381" s="2">
        <v>0</v>
      </c>
      <c r="F381" s="2">
        <v>0</v>
      </c>
      <c r="G381" s="3">
        <f t="shared" si="12"/>
        <v>357.82319999999999</v>
      </c>
      <c r="H381" s="3">
        <f t="shared" si="13"/>
        <v>0.30000000000001137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26713.95</v>
      </c>
      <c r="D388" s="2">
        <f>'PR-RAS'!E393</f>
        <v>55411.73</v>
      </c>
      <c r="E388" s="2">
        <v>0</v>
      </c>
      <c r="F388" s="2">
        <v>0</v>
      </c>
      <c r="G388" s="3">
        <f t="shared" si="12"/>
        <v>53226.97767</v>
      </c>
      <c r="H388" s="3">
        <f t="shared" si="13"/>
        <v>0.31999999999607098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26713.95</v>
      </c>
      <c r="D389" s="2">
        <f>'PR-RAS'!E394</f>
        <v>55411.73</v>
      </c>
      <c r="E389" s="2">
        <v>0</v>
      </c>
      <c r="F389" s="2">
        <v>0</v>
      </c>
      <c r="G389" s="3">
        <f t="shared" si="12"/>
        <v>53364.515080000005</v>
      </c>
      <c r="H389" s="3">
        <f t="shared" si="13"/>
        <v>0.31999999999607098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43971.09</v>
      </c>
      <c r="D413" s="2">
        <f>'PR-RAS'!E418</f>
        <v>82802.39</v>
      </c>
      <c r="E413" s="2">
        <v>0</v>
      </c>
      <c r="F413" s="2">
        <v>0</v>
      </c>
      <c r="G413" s="3">
        <f t="shared" si="12"/>
        <v>86345.258439999991</v>
      </c>
      <c r="H413" s="3">
        <f t="shared" si="13"/>
        <v>0.47999999999592546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5074.67</v>
      </c>
      <c r="D415" s="2">
        <f>'PR-RAS'!E420</f>
        <v>32850.050000000003</v>
      </c>
      <c r="E415" s="2">
        <v>0</v>
      </c>
      <c r="F415" s="2">
        <v>0</v>
      </c>
      <c r="G415" s="3">
        <f t="shared" si="12"/>
        <v>29300.754779999999</v>
      </c>
      <c r="H415" s="3">
        <f t="shared" si="13"/>
        <v>0.38000000000283762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2386690.8099999996</v>
      </c>
      <c r="D417" s="2">
        <f>'PR-RAS'!E422</f>
        <v>2763302.32</v>
      </c>
      <c r="E417" s="2">
        <v>0</v>
      </c>
      <c r="F417" s="2">
        <v>0</v>
      </c>
      <c r="G417" s="3">
        <f t="shared" si="12"/>
        <v>3291930.9071999993</v>
      </c>
      <c r="H417" s="3">
        <f t="shared" si="13"/>
        <v>0.51000000024214387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2368039.5899999994</v>
      </c>
      <c r="D418" s="2">
        <f>'PR-RAS'!E423</f>
        <v>2953864.17</v>
      </c>
      <c r="E418" s="2">
        <v>0</v>
      </c>
      <c r="F418" s="2">
        <v>0</v>
      </c>
      <c r="G418" s="3">
        <f t="shared" si="12"/>
        <v>3450995.2268099999</v>
      </c>
      <c r="H418" s="3">
        <f t="shared" si="13"/>
        <v>0.58000000054016709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18651.220000000205</v>
      </c>
      <c r="D419" s="2">
        <f>'PR-RAS'!E424</f>
        <v>0</v>
      </c>
      <c r="E419" s="2">
        <v>0</v>
      </c>
      <c r="F419" s="2">
        <v>0</v>
      </c>
      <c r="G419" s="3">
        <f t="shared" si="12"/>
        <v>7796.2099600000856</v>
      </c>
      <c r="H419" s="3">
        <f t="shared" si="13"/>
        <v>0.22000000020489097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190561.85000000009</v>
      </c>
      <c r="E420" s="2">
        <v>0</v>
      </c>
      <c r="F420" s="2">
        <v>0</v>
      </c>
      <c r="G420" s="3">
        <f t="shared" si="12"/>
        <v>159690.83030000006</v>
      </c>
      <c r="H420" s="3">
        <f t="shared" si="13"/>
        <v>0.14999999990686774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1753.83</v>
      </c>
      <c r="D421" s="2">
        <f>'PR-RAS'!E426</f>
        <v>20405.049999999996</v>
      </c>
      <c r="E421" s="2">
        <v>0</v>
      </c>
      <c r="F421" s="2">
        <v>0</v>
      </c>
      <c r="G421" s="3">
        <f t="shared" si="12"/>
        <v>17876.850599999998</v>
      </c>
      <c r="H421" s="3">
        <f t="shared" si="13"/>
        <v>0.21999999999570719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20462.71</v>
      </c>
      <c r="D423" s="2">
        <f>'PR-RAS'!E428</f>
        <v>211134.13</v>
      </c>
      <c r="E423" s="2">
        <v>0</v>
      </c>
      <c r="F423" s="2">
        <v>0</v>
      </c>
      <c r="G423" s="3">
        <f t="shared" si="12"/>
        <v>186832.46934000001</v>
      </c>
      <c r="H423" s="3">
        <f t="shared" si="13"/>
        <v>0.42000000000552973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2386690.8099999996</v>
      </c>
      <c r="D637" s="2">
        <f>'PR-RAS'!E643</f>
        <v>2763302.32</v>
      </c>
      <c r="E637" s="2">
        <v>0</v>
      </c>
      <c r="F637" s="2">
        <v>0</v>
      </c>
      <c r="G637" s="3">
        <f t="shared" si="14"/>
        <v>5032855.9061999992</v>
      </c>
      <c r="H637" s="3">
        <f t="shared" si="15"/>
        <v>0.51000000024214387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2368039.5899999994</v>
      </c>
      <c r="D638" s="2">
        <f>'PR-RAS'!E644</f>
        <v>2953864.17</v>
      </c>
      <c r="E638" s="2">
        <v>0</v>
      </c>
      <c r="F638" s="2">
        <v>0</v>
      </c>
      <c r="G638" s="3">
        <f t="shared" si="14"/>
        <v>5271664.17141</v>
      </c>
      <c r="H638" s="3">
        <f t="shared" si="15"/>
        <v>0.58000000054016709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18651.220000000205</v>
      </c>
      <c r="D639" s="2">
        <f>'PR-RAS'!E645</f>
        <v>0</v>
      </c>
      <c r="E639" s="2">
        <v>0</v>
      </c>
      <c r="F639" s="2">
        <v>0</v>
      </c>
      <c r="G639" s="3">
        <f t="shared" si="14"/>
        <v>11899.47836000013</v>
      </c>
      <c r="H639" s="3">
        <f t="shared" si="15"/>
        <v>0.22000000020489097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190561.85000000009</v>
      </c>
      <c r="E640" s="2">
        <v>0</v>
      </c>
      <c r="F640" s="2">
        <v>0</v>
      </c>
      <c r="G640" s="3">
        <f t="shared" si="14"/>
        <v>243538.04430000013</v>
      </c>
      <c r="H640" s="3">
        <f t="shared" si="15"/>
        <v>0.14999999990686774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1753.83</v>
      </c>
      <c r="D641" s="2">
        <f>'PR-RAS'!E647</f>
        <v>20405.049999999996</v>
      </c>
      <c r="E641" s="2">
        <v>0</v>
      </c>
      <c r="F641" s="2">
        <v>0</v>
      </c>
      <c r="G641" s="3">
        <f t="shared" si="14"/>
        <v>27240.915199999996</v>
      </c>
      <c r="H641" s="3">
        <f t="shared" si="15"/>
        <v>0.21999999999570719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20405.050000000207</v>
      </c>
      <c r="D643" s="2">
        <f>'PR-RAS'!E649</f>
        <v>0</v>
      </c>
      <c r="E643" s="2">
        <v>0</v>
      </c>
      <c r="F643" s="2">
        <v>0</v>
      </c>
      <c r="G643" s="3">
        <f t="shared" si="14"/>
        <v>13100.042100000133</v>
      </c>
      <c r="H643" s="3">
        <f t="shared" si="15"/>
        <v>5.0000000206637196E-2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170156.8000000001</v>
      </c>
      <c r="E644" s="2">
        <v>0</v>
      </c>
      <c r="F644" s="2">
        <v>0</v>
      </c>
      <c r="G644" s="3">
        <f t="shared" si="14"/>
        <v>218821.64480000015</v>
      </c>
      <c r="H644" s="3">
        <f t="shared" si="15"/>
        <v>0.19999999989522621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164250.57</v>
      </c>
      <c r="D645" s="2">
        <f>'PR-RAS'!E651</f>
        <v>0</v>
      </c>
      <c r="E645" s="2">
        <v>0</v>
      </c>
      <c r="F645" s="2">
        <v>0</v>
      </c>
      <c r="G645" s="3">
        <f t="shared" si="14"/>
        <v>105777.36708000001</v>
      </c>
      <c r="H645" s="3">
        <f t="shared" si="15"/>
        <v>0.42999999999301508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18560.48</v>
      </c>
      <c r="D646" s="2">
        <f>'PR-RAS'!E653</f>
        <v>39922.720000000001</v>
      </c>
      <c r="E646" s="2">
        <v>0</v>
      </c>
      <c r="F646" s="2">
        <v>0</v>
      </c>
      <c r="G646" s="3">
        <f t="shared" si="14"/>
        <v>63471.818400000004</v>
      </c>
      <c r="H646" s="3">
        <f t="shared" si="15"/>
        <v>0.75999999999839929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488783.37</v>
      </c>
      <c r="D647" s="2">
        <f>'PR-RAS'!E654</f>
        <v>611868.57999999996</v>
      </c>
      <c r="E647" s="2">
        <v>0</v>
      </c>
      <c r="F647" s="2">
        <v>0</v>
      </c>
      <c r="G647" s="3">
        <f t="shared" si="14"/>
        <v>1106288.26238</v>
      </c>
      <c r="H647" s="3">
        <f t="shared" si="15"/>
        <v>0.7900000000372529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467421.13</v>
      </c>
      <c r="D648" s="2">
        <f>'PR-RAS'!E655</f>
        <v>578518.29</v>
      </c>
      <c r="E648" s="2">
        <v>0</v>
      </c>
      <c r="F648" s="2">
        <v>0</v>
      </c>
      <c r="G648" s="3">
        <f t="shared" si="14"/>
        <v>1051024.1383700001</v>
      </c>
      <c r="H648" s="3">
        <f t="shared" si="15"/>
        <v>0.42000000004190952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39922.719999999972</v>
      </c>
      <c r="D649" s="2">
        <f>'PR-RAS'!E656</f>
        <v>73273.009999999893</v>
      </c>
      <c r="E649" s="2">
        <v>0</v>
      </c>
      <c r="F649" s="2">
        <v>0</v>
      </c>
      <c r="G649" s="3">
        <f t="shared" si="14"/>
        <v>120831.74351999984</v>
      </c>
      <c r="H649" s="3">
        <f t="shared" si="15"/>
        <v>0.28999999992083758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75</v>
      </c>
      <c r="D651" s="2">
        <f>'PR-RAS'!E658</f>
        <v>80</v>
      </c>
      <c r="E651" s="2">
        <v>0</v>
      </c>
      <c r="F651" s="2">
        <v>0</v>
      </c>
      <c r="G651" s="3">
        <f t="shared" si="14"/>
        <v>152.75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75</v>
      </c>
      <c r="D653" s="2">
        <f>'PR-RAS'!E660</f>
        <v>80</v>
      </c>
      <c r="E653" s="2">
        <v>0</v>
      </c>
      <c r="F653" s="2">
        <v>0</v>
      </c>
      <c r="G653" s="3">
        <f t="shared" si="14"/>
        <v>153.22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1959845.82</v>
      </c>
      <c r="D676" s="2">
        <f>'PR-RAS'!E683</f>
        <v>2188498.9700000002</v>
      </c>
      <c r="E676" s="2">
        <v>0</v>
      </c>
      <c r="F676" s="2">
        <v>0</v>
      </c>
      <c r="G676" s="3">
        <f t="shared" si="14"/>
        <v>4277369.5380000006</v>
      </c>
      <c r="H676" s="3">
        <f t="shared" si="15"/>
        <v>0.20999999972991645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797</v>
      </c>
      <c r="D679" s="2">
        <f>'PR-RAS'!E686</f>
        <v>750</v>
      </c>
      <c r="E679" s="2">
        <v>0</v>
      </c>
      <c r="F679" s="2">
        <v>0</v>
      </c>
      <c r="G679" s="3">
        <f t="shared" si="14"/>
        <v>1557.3660000000002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3191.96</v>
      </c>
      <c r="D697" s="2">
        <f>'PR-RAS'!E704</f>
        <v>1063.99</v>
      </c>
      <c r="E697" s="2">
        <v>0</v>
      </c>
      <c r="F697" s="2">
        <v>0</v>
      </c>
      <c r="G697" s="3">
        <f t="shared" si="14"/>
        <v>3702.6782400000002</v>
      </c>
      <c r="H697" s="3">
        <f t="shared" si="15"/>
        <v>4.9999999999954525E-2</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1223.55</v>
      </c>
      <c r="D717" s="2">
        <f>'PR-RAS'!E724</f>
        <v>934.66</v>
      </c>
      <c r="E717" s="2">
        <v>0</v>
      </c>
      <c r="F717" s="2">
        <v>0</v>
      </c>
      <c r="G717" s="3">
        <f t="shared" si="14"/>
        <v>2214.4949199999996</v>
      </c>
      <c r="H717" s="3">
        <f t="shared" si="15"/>
        <v>0.79000000000007731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11669.09</v>
      </c>
      <c r="D725" s="2">
        <f>'PR-RAS'!E732</f>
        <v>8818</v>
      </c>
      <c r="E725" s="2">
        <v>0</v>
      </c>
      <c r="F725" s="2">
        <v>0</v>
      </c>
      <c r="G725" s="3">
        <f t="shared" si="14"/>
        <v>21216.885159999998</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3903.81</v>
      </c>
      <c r="D726" s="2">
        <f>'PR-RAS'!E733</f>
        <v>882.88</v>
      </c>
      <c r="E726" s="2">
        <v>0</v>
      </c>
      <c r="F726" s="2">
        <v>0</v>
      </c>
      <c r="G726" s="3">
        <f t="shared" si="14"/>
        <v>4110.4382499999992</v>
      </c>
      <c r="H726" s="3">
        <f t="shared" si="15"/>
        <v>0.31000000000005912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50171.43</v>
      </c>
      <c r="D727" s="2">
        <f>'PR-RAS'!E734</f>
        <v>53783.89</v>
      </c>
      <c r="E727" s="2">
        <v>0</v>
      </c>
      <c r="F727" s="2">
        <v>0</v>
      </c>
      <c r="G727" s="3">
        <f t="shared" si="14"/>
        <v>114518.66645999999</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3722</v>
      </c>
      <c r="E729" s="2">
        <v>0</v>
      </c>
      <c r="F729" s="2">
        <v>0</v>
      </c>
      <c r="G729" s="3">
        <f t="shared" si="14"/>
        <v>5419.232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24654.22</v>
      </c>
      <c r="D731" s="2">
        <f>'PR-RAS'!E738</f>
        <v>28320.82</v>
      </c>
      <c r="E731" s="2">
        <v>0</v>
      </c>
      <c r="F731" s="2">
        <v>0</v>
      </c>
      <c r="G731" s="3">
        <f t="shared" si="14"/>
        <v>59345.977800000001</v>
      </c>
      <c r="H731" s="3">
        <f t="shared" si="15"/>
        <v>0.40000000000145519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4387.24</v>
      </c>
      <c r="D734" s="2">
        <f>'PR-RAS'!E741</f>
        <v>3099.13</v>
      </c>
      <c r="E734" s="2">
        <v>0</v>
      </c>
      <c r="F734" s="2">
        <v>0</v>
      </c>
      <c r="G734" s="3">
        <f t="shared" si="14"/>
        <v>7759.1714999999995</v>
      </c>
      <c r="H734" s="3">
        <f t="shared" si="15"/>
        <v>0.36999999999989086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204.86</v>
      </c>
      <c r="E735" s="2">
        <v>0</v>
      </c>
      <c r="F735" s="2">
        <v>0</v>
      </c>
      <c r="G735" s="3">
        <f t="shared" si="14"/>
        <v>300.73448000000002</v>
      </c>
      <c r="H735" s="3">
        <f t="shared" si="15"/>
        <v>0.13999999999998636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700</v>
      </c>
      <c r="D843" s="2">
        <f>'PR-RAS'!E850</f>
        <v>340</v>
      </c>
      <c r="E843" s="2">
        <v>0</v>
      </c>
      <c r="F843" s="2">
        <v>0</v>
      </c>
      <c r="G843" s="3">
        <f t="shared" si="34"/>
        <v>1161.96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895272.45000000007</v>
      </c>
      <c r="D1011" s="7">
        <f>BILANCA!E6</f>
        <v>939401.72</v>
      </c>
      <c r="E1011" s="7">
        <v>0</v>
      </c>
      <c r="F1011" s="7">
        <v>0</v>
      </c>
      <c r="G1011" s="8">
        <f t="shared" ref="G1011:G1306" si="38">B1011/1000*C1011+B1011/500*D1011</f>
        <v>2774.0758900000001</v>
      </c>
      <c r="H1011" s="8">
        <f t="shared" si="35"/>
        <v>0.73000000009778887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661323.1100000001</v>
      </c>
      <c r="D1012" s="2">
        <f>BILANCA!E7</f>
        <v>639999.23</v>
      </c>
      <c r="E1012" s="2">
        <v>0</v>
      </c>
      <c r="F1012" s="2">
        <v>0</v>
      </c>
      <c r="G1012" s="3">
        <f t="shared" si="38"/>
        <v>3882.6431400000001</v>
      </c>
      <c r="H1012" s="3">
        <f t="shared" si="35"/>
        <v>0.34000000008381903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661323.1100000001</v>
      </c>
      <c r="D1017" s="2">
        <f>BILANCA!E12</f>
        <v>639999.23</v>
      </c>
      <c r="E1017" s="2">
        <v>0</v>
      </c>
      <c r="F1017" s="2">
        <v>0</v>
      </c>
      <c r="G1017" s="3">
        <f t="shared" si="38"/>
        <v>13589.25099</v>
      </c>
      <c r="H1017" s="3">
        <f t="shared" si="35"/>
        <v>0.34000000008381903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481372.42000000016</v>
      </c>
      <c r="D1018" s="2">
        <f>BILANCA!E13</f>
        <v>458875.52</v>
      </c>
      <c r="E1018" s="2">
        <v>0</v>
      </c>
      <c r="F1018" s="2">
        <v>0</v>
      </c>
      <c r="G1018" s="3">
        <f t="shared" si="38"/>
        <v>11192.987680000002</v>
      </c>
      <c r="H1018" s="3">
        <f t="shared" si="35"/>
        <v>0.90000000013969839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1801122.61</v>
      </c>
      <c r="D1020" s="2">
        <f>BILANCA!E15</f>
        <v>1801122.61</v>
      </c>
      <c r="E1020" s="2">
        <v>0</v>
      </c>
      <c r="F1020" s="2">
        <v>0</v>
      </c>
      <c r="G1020" s="3">
        <f t="shared" si="38"/>
        <v>54033.6783</v>
      </c>
      <c r="H1020" s="3">
        <f t="shared" si="35"/>
        <v>0.77999999979510903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1319750.19</v>
      </c>
      <c r="D1023" s="2">
        <f>BILANCA!E18</f>
        <v>1342247.09</v>
      </c>
      <c r="E1023" s="2">
        <v>0</v>
      </c>
      <c r="F1023" s="2">
        <v>0</v>
      </c>
      <c r="G1023" s="3">
        <f t="shared" si="38"/>
        <v>52055.176809999997</v>
      </c>
      <c r="H1023" s="3">
        <f t="shared" si="35"/>
        <v>0.28000000002793968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104989.85999999999</v>
      </c>
      <c r="D1024" s="2">
        <f>BILANCA!E19</f>
        <v>106162.88</v>
      </c>
      <c r="E1024" s="2">
        <v>0</v>
      </c>
      <c r="F1024" s="2">
        <v>0</v>
      </c>
      <c r="G1024" s="3">
        <f t="shared" si="38"/>
        <v>4442.4186799999998</v>
      </c>
      <c r="H1024" s="3">
        <f t="shared" si="35"/>
        <v>0.26000000000931323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384765.46</v>
      </c>
      <c r="D1025" s="2">
        <f>BILANCA!E20</f>
        <v>408603.12</v>
      </c>
      <c r="E1025" s="2">
        <v>0</v>
      </c>
      <c r="F1025" s="2">
        <v>0</v>
      </c>
      <c r="G1025" s="3">
        <f t="shared" si="38"/>
        <v>18029.575499999999</v>
      </c>
      <c r="H1025" s="3">
        <f t="shared" si="35"/>
        <v>0.58000000001629815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9528.75</v>
      </c>
      <c r="D1026" s="2">
        <f>BILANCA!E21</f>
        <v>9528.75</v>
      </c>
      <c r="E1026" s="2">
        <v>0</v>
      </c>
      <c r="F1026" s="2">
        <v>0</v>
      </c>
      <c r="G1026" s="3">
        <f t="shared" si="38"/>
        <v>457.38</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32654.01</v>
      </c>
      <c r="D1027" s="2">
        <f>BILANCA!E22</f>
        <v>37272.51</v>
      </c>
      <c r="E1027" s="2">
        <v>0</v>
      </c>
      <c r="F1027" s="2">
        <v>0</v>
      </c>
      <c r="G1027" s="3">
        <f t="shared" si="38"/>
        <v>1822.3835100000001</v>
      </c>
      <c r="H1027" s="3">
        <f t="shared" si="35"/>
        <v>0.49999999999636202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1123.04</v>
      </c>
      <c r="D1029" s="2">
        <f>BILANCA!E24</f>
        <v>1123.04</v>
      </c>
      <c r="E1029" s="2">
        <v>0</v>
      </c>
      <c r="F1029" s="2">
        <v>0</v>
      </c>
      <c r="G1029" s="3">
        <f t="shared" si="38"/>
        <v>64.013279999999995</v>
      </c>
      <c r="H1029" s="3">
        <f t="shared" si="35"/>
        <v>7.999999999992724E-2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1306.03</v>
      </c>
      <c r="D1030" s="2">
        <f>BILANCA!E25</f>
        <v>1306.03</v>
      </c>
      <c r="E1030" s="2">
        <v>0</v>
      </c>
      <c r="F1030" s="2">
        <v>0</v>
      </c>
      <c r="G1030" s="3">
        <f t="shared" si="38"/>
        <v>78.361800000000002</v>
      </c>
      <c r="H1030" s="3">
        <f t="shared" si="35"/>
        <v>5.999999999994543E-2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400815.87</v>
      </c>
      <c r="D1031" s="2">
        <f>BILANCA!E26</f>
        <v>401221.81</v>
      </c>
      <c r="E1031" s="2">
        <v>0</v>
      </c>
      <c r="F1031" s="2">
        <v>0</v>
      </c>
      <c r="G1031" s="3">
        <f t="shared" si="38"/>
        <v>25268.449290000004</v>
      </c>
      <c r="H1031" s="3">
        <f t="shared" si="35"/>
        <v>0.32000000000698492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725203.3</v>
      </c>
      <c r="D1033" s="2">
        <f>BILANCA!E28</f>
        <v>752892.38</v>
      </c>
      <c r="E1033" s="2">
        <v>0</v>
      </c>
      <c r="F1033" s="2">
        <v>0</v>
      </c>
      <c r="G1033" s="3">
        <f t="shared" si="38"/>
        <v>51312.725380000003</v>
      </c>
      <c r="H1033" s="3">
        <f t="shared" si="35"/>
        <v>0.68000000005122274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74960.829999999987</v>
      </c>
      <c r="D1040" s="2">
        <f>BILANCA!E35</f>
        <v>74960.829999999987</v>
      </c>
      <c r="E1040" s="2">
        <v>0</v>
      </c>
      <c r="F1040" s="2">
        <v>0</v>
      </c>
      <c r="G1040" s="3">
        <f t="shared" si="38"/>
        <v>6746.4746999999988</v>
      </c>
      <c r="H1040" s="3">
        <f t="shared" si="35"/>
        <v>0.34000000002561137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154196.97</v>
      </c>
      <c r="D1041" s="2">
        <f>BILANCA!E36</f>
        <v>210271.89</v>
      </c>
      <c r="E1041" s="2">
        <v>0</v>
      </c>
      <c r="F1041" s="2">
        <v>0</v>
      </c>
      <c r="G1041" s="3">
        <f t="shared" si="38"/>
        <v>17816.963250000001</v>
      </c>
      <c r="H1041" s="3">
        <f t="shared" si="35"/>
        <v>0.13999999998486601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6120.11</v>
      </c>
      <c r="D1042" s="2">
        <f>BILANCA!E37</f>
        <v>6120.11</v>
      </c>
      <c r="E1042" s="2">
        <v>0</v>
      </c>
      <c r="F1042" s="2">
        <v>0</v>
      </c>
      <c r="G1042" s="3">
        <f t="shared" si="38"/>
        <v>587.53055999999992</v>
      </c>
      <c r="H1042" s="3">
        <f t="shared" si="35"/>
        <v>0.21999999999934516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85356.25</v>
      </c>
      <c r="D1045" s="2">
        <f>BILANCA!E40</f>
        <v>141431.17000000001</v>
      </c>
      <c r="E1045" s="2">
        <v>0</v>
      </c>
      <c r="F1045" s="2">
        <v>0</v>
      </c>
      <c r="G1045" s="3">
        <f t="shared" si="38"/>
        <v>12887.650650000001</v>
      </c>
      <c r="H1045" s="3">
        <f t="shared" si="35"/>
        <v>0.42000000001280569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4752.67</v>
      </c>
      <c r="D1059" s="2">
        <f>BILANCA!E54</f>
        <v>0</v>
      </c>
      <c r="E1059" s="2">
        <v>0</v>
      </c>
      <c r="F1059" s="2">
        <v>0</v>
      </c>
      <c r="G1059" s="3">
        <f t="shared" si="38"/>
        <v>232.88083</v>
      </c>
      <c r="H1059" s="3">
        <f t="shared" si="35"/>
        <v>0.32999999999992724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4752.67</v>
      </c>
      <c r="D1060" s="2">
        <f>BILANCA!E55</f>
        <v>0</v>
      </c>
      <c r="E1060" s="2">
        <v>0</v>
      </c>
      <c r="F1060" s="2">
        <v>0</v>
      </c>
      <c r="G1060" s="3">
        <f t="shared" si="38"/>
        <v>237.63350000000003</v>
      </c>
      <c r="H1060" s="3">
        <f t="shared" si="35"/>
        <v>0.32999999999992724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233949.34</v>
      </c>
      <c r="D1074" s="2">
        <f>BILANCA!E69</f>
        <v>299402.49</v>
      </c>
      <c r="E1074" s="2">
        <v>0</v>
      </c>
      <c r="F1074" s="2">
        <v>0</v>
      </c>
      <c r="G1074" s="3">
        <f t="shared" si="38"/>
        <v>53296.27648</v>
      </c>
      <c r="H1074" s="3">
        <f t="shared" si="35"/>
        <v>0.82999999998719431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39922.720000000001</v>
      </c>
      <c r="D1075" s="2">
        <f>BILANCA!E70</f>
        <v>73273.009999999995</v>
      </c>
      <c r="E1075" s="2">
        <v>0</v>
      </c>
      <c r="F1075" s="2">
        <v>0</v>
      </c>
      <c r="G1075" s="3">
        <f t="shared" si="38"/>
        <v>12120.4681</v>
      </c>
      <c r="H1075" s="3">
        <f t="shared" si="35"/>
        <v>0.28999999999359716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39922.720000000001</v>
      </c>
      <c r="D1076" s="2">
        <f>BILANCA!E71</f>
        <v>73273.009999999995</v>
      </c>
      <c r="E1076" s="2">
        <v>0</v>
      </c>
      <c r="F1076" s="2">
        <v>0</v>
      </c>
      <c r="G1076" s="3">
        <f t="shared" si="38"/>
        <v>12306.93684</v>
      </c>
      <c r="H1076" s="3">
        <f t="shared" si="35"/>
        <v>0.28999999999359716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39922.720000000001</v>
      </c>
      <c r="D1078" s="2">
        <f>BILANCA!E73</f>
        <v>73273.009999999995</v>
      </c>
      <c r="E1078" s="2">
        <v>0</v>
      </c>
      <c r="F1078" s="2">
        <v>0</v>
      </c>
      <c r="G1078" s="3">
        <f t="shared" si="38"/>
        <v>12679.874320000001</v>
      </c>
      <c r="H1078" s="3">
        <f t="shared" si="35"/>
        <v>0.28999999999359716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9313.34</v>
      </c>
      <c r="D1087" s="2">
        <f>BILANCA!E82</f>
        <v>14995.349999999999</v>
      </c>
      <c r="E1087" s="2">
        <v>0</v>
      </c>
      <c r="F1087" s="2">
        <v>0</v>
      </c>
      <c r="G1087" s="3">
        <f t="shared" si="38"/>
        <v>3026.4110799999999</v>
      </c>
      <c r="H1087" s="3">
        <f t="shared" si="35"/>
        <v>0.68999999999869033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1715.13</v>
      </c>
      <c r="D1090" s="2">
        <f>BILANCA!E85</f>
        <v>1715.13</v>
      </c>
      <c r="E1090" s="2">
        <v>0</v>
      </c>
      <c r="F1090" s="2">
        <v>0</v>
      </c>
      <c r="G1090" s="3">
        <f t="shared" si="38"/>
        <v>411.63120000000004</v>
      </c>
      <c r="H1090" s="3">
        <f t="shared" si="35"/>
        <v>0.26000000000021828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7598.21</v>
      </c>
      <c r="D1092" s="2">
        <f>BILANCA!E87</f>
        <v>13280.22</v>
      </c>
      <c r="E1092" s="2">
        <v>0</v>
      </c>
      <c r="F1092" s="2">
        <v>0</v>
      </c>
      <c r="G1092" s="3">
        <f t="shared" si="38"/>
        <v>2801.0092999999997</v>
      </c>
      <c r="H1092" s="3">
        <f t="shared" si="35"/>
        <v>0.42999999999938154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20462.71</v>
      </c>
      <c r="D1152" s="2">
        <f>BILANCA!E147</f>
        <v>211134.13</v>
      </c>
      <c r="E1152" s="2">
        <v>0</v>
      </c>
      <c r="F1152" s="2">
        <v>0</v>
      </c>
      <c r="G1152" s="3">
        <f t="shared" si="38"/>
        <v>62867.797739999995</v>
      </c>
      <c r="H1152" s="3">
        <f t="shared" si="41"/>
        <v>0.42000000000552973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189363.49</v>
      </c>
      <c r="E1155" s="2">
        <v>0</v>
      </c>
      <c r="F1155" s="2">
        <v>0</v>
      </c>
      <c r="G1155" s="3">
        <f t="shared" si="38"/>
        <v>54915.412099999994</v>
      </c>
      <c r="H1155" s="3">
        <f t="shared" si="41"/>
        <v>0.48999999999068677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189363.49</v>
      </c>
      <c r="E1161" s="2">
        <v>0</v>
      </c>
      <c r="F1161" s="2">
        <v>0</v>
      </c>
      <c r="G1161" s="3">
        <f t="shared" si="38"/>
        <v>57187.773979999998</v>
      </c>
      <c r="H1161" s="3">
        <f t="shared" si="41"/>
        <v>0.48999999999068677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20462.71</v>
      </c>
      <c r="D1166" s="2">
        <f>BILANCA!E161</f>
        <v>21770.639999999999</v>
      </c>
      <c r="E1166" s="2">
        <v>0</v>
      </c>
      <c r="F1166" s="2">
        <v>0</v>
      </c>
      <c r="G1166" s="3">
        <f t="shared" si="38"/>
        <v>9984.6224399999992</v>
      </c>
      <c r="H1166" s="3">
        <f t="shared" si="41"/>
        <v>0.65000000000145519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164250.57</v>
      </c>
      <c r="D1176" s="2">
        <f>BILANCA!E171</f>
        <v>0</v>
      </c>
      <c r="E1176" s="2">
        <v>0</v>
      </c>
      <c r="F1176" s="2">
        <v>0</v>
      </c>
      <c r="G1176" s="3">
        <f t="shared" si="38"/>
        <v>27265.594620000003</v>
      </c>
      <c r="H1176" s="3">
        <f t="shared" si="41"/>
        <v>0.42999999999301508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164250.57</v>
      </c>
      <c r="D1179" s="2">
        <f>BILANCA!E174</f>
        <v>0</v>
      </c>
      <c r="E1179" s="2">
        <v>0</v>
      </c>
      <c r="F1179" s="2">
        <v>0</v>
      </c>
      <c r="G1179" s="3">
        <f t="shared" si="38"/>
        <v>27758.346330000004</v>
      </c>
      <c r="H1179" s="3">
        <f t="shared" si="41"/>
        <v>0.42999999999301508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895272.45</v>
      </c>
      <c r="D1180" s="2">
        <f>BILANCA!E176</f>
        <v>939401.72</v>
      </c>
      <c r="E1180" s="2">
        <v>0</v>
      </c>
      <c r="F1180" s="2">
        <v>0</v>
      </c>
      <c r="G1180" s="3">
        <f t="shared" si="38"/>
        <v>471592.90130000003</v>
      </c>
      <c r="H1180" s="3">
        <f t="shared" si="41"/>
        <v>0.72999999998137355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193081.58</v>
      </c>
      <c r="D1181" s="2">
        <f>BILANCA!E177</f>
        <v>258425.15999999997</v>
      </c>
      <c r="E1181" s="2">
        <v>0</v>
      </c>
      <c r="F1181" s="2">
        <v>0</v>
      </c>
      <c r="G1181" s="3">
        <f t="shared" si="38"/>
        <v>121398.35489999999</v>
      </c>
      <c r="H1181" s="3">
        <f t="shared" si="41"/>
        <v>0.57999999998719431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192889.68</v>
      </c>
      <c r="D1182" s="2">
        <f>BILANCA!E178</f>
        <v>248815.59999999998</v>
      </c>
      <c r="E1182" s="2">
        <v>0</v>
      </c>
      <c r="F1182" s="2">
        <v>0</v>
      </c>
      <c r="G1182" s="3">
        <f t="shared" si="38"/>
        <v>118769.59135999998</v>
      </c>
      <c r="H1182" s="3">
        <f t="shared" si="41"/>
        <v>0.72000000003026798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179520.8</v>
      </c>
      <c r="D1183" s="2">
        <f>BILANCA!E179</f>
        <v>203922.27</v>
      </c>
      <c r="E1183" s="2">
        <v>0</v>
      </c>
      <c r="F1183" s="2">
        <v>0</v>
      </c>
      <c r="G1183" s="3">
        <f t="shared" si="38"/>
        <v>101614.20382</v>
      </c>
      <c r="H1183" s="3">
        <f t="shared" si="41"/>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6844.2</v>
      </c>
      <c r="D1184" s="2">
        <f>BILANCA!E180</f>
        <v>44677.33</v>
      </c>
      <c r="E1184" s="2">
        <v>0</v>
      </c>
      <c r="F1184" s="2">
        <v>0</v>
      </c>
      <c r="G1184" s="3">
        <f t="shared" si="38"/>
        <v>16738.601640000001</v>
      </c>
      <c r="H1184" s="3">
        <f t="shared" si="41"/>
        <v>0.53000000000156433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216</v>
      </c>
      <c r="E1185" s="2">
        <v>0</v>
      </c>
      <c r="F1185" s="2">
        <v>0</v>
      </c>
      <c r="G1185" s="3">
        <f t="shared" si="38"/>
        <v>75.890499999999989</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216</v>
      </c>
      <c r="E1188" s="2">
        <v>0</v>
      </c>
      <c r="F1188" s="2">
        <v>0</v>
      </c>
      <c r="G1188" s="3">
        <f t="shared" si="38"/>
        <v>77.191479999999999</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6523.02</v>
      </c>
      <c r="D1200" s="2">
        <f>BILANCA!E196</f>
        <v>0</v>
      </c>
      <c r="E1200" s="2">
        <v>0</v>
      </c>
      <c r="F1200" s="2">
        <v>0</v>
      </c>
      <c r="G1200" s="3">
        <f t="shared" si="38"/>
        <v>1239.3738000000001</v>
      </c>
      <c r="H1200" s="3">
        <f t="shared" si="41"/>
        <v>2.0000000000436557E-2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191.9</v>
      </c>
      <c r="D1201" s="2">
        <f>BILANCA!E197</f>
        <v>1317.1</v>
      </c>
      <c r="E1201" s="2">
        <v>0</v>
      </c>
      <c r="F1201" s="2">
        <v>0</v>
      </c>
      <c r="G1201" s="3">
        <f t="shared" si="38"/>
        <v>539.78509999999994</v>
      </c>
      <c r="H1201" s="3">
        <f t="shared" si="41"/>
        <v>0.19999999999990337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191.9</v>
      </c>
      <c r="D1203" s="2">
        <f>BILANCA!E199</f>
        <v>1317.1</v>
      </c>
      <c r="E1203" s="2">
        <v>0</v>
      </c>
      <c r="F1203" s="2">
        <v>0</v>
      </c>
      <c r="G1203" s="3">
        <f t="shared" si="44"/>
        <v>545.43730000000005</v>
      </c>
      <c r="H1203" s="3">
        <f t="shared" si="45"/>
        <v>0.19999999999990337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8292.4599999999991</v>
      </c>
      <c r="E1251" s="2">
        <v>0</v>
      </c>
      <c r="F1251" s="2">
        <v>0</v>
      </c>
      <c r="G1251" s="3">
        <f>B1251/1000*C1251+B1251/500*D1251</f>
        <v>3996.9657199999992</v>
      </c>
      <c r="H1251" s="3">
        <f>ABS(C1251-ROUND(C1251,0))+ABS(D1251-ROUND(D1251,0))</f>
        <v>0.45999999999912689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702190.87</v>
      </c>
      <c r="D1255" s="2">
        <f>BILANCA!E251</f>
        <v>680976.56</v>
      </c>
      <c r="E1255" s="2">
        <v>0</v>
      </c>
      <c r="F1255" s="2">
        <v>0</v>
      </c>
      <c r="G1255" s="3">
        <f t="shared" si="38"/>
        <v>505715.27755</v>
      </c>
      <c r="H1255" s="3">
        <f t="shared" si="41"/>
        <v>0.56999999994877726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661323.11</v>
      </c>
      <c r="D1256" s="2">
        <f>BILANCA!E252</f>
        <v>639999.23</v>
      </c>
      <c r="E1256" s="2">
        <v>0</v>
      </c>
      <c r="F1256" s="2">
        <v>0</v>
      </c>
      <c r="G1256" s="3">
        <f t="shared" si="38"/>
        <v>477565.10621999996</v>
      </c>
      <c r="H1256" s="3">
        <f t="shared" si="41"/>
        <v>0.33999999996740371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661323.11</v>
      </c>
      <c r="D1257" s="2">
        <f>BILANCA!E253</f>
        <v>639999.23</v>
      </c>
      <c r="E1257" s="2">
        <v>0</v>
      </c>
      <c r="F1257" s="2">
        <v>0</v>
      </c>
      <c r="G1257" s="3">
        <f t="shared" si="38"/>
        <v>479506.42778999999</v>
      </c>
      <c r="H1257" s="3">
        <f t="shared" si="41"/>
        <v>0.33999999996740371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20405.05</v>
      </c>
      <c r="D1259" s="2">
        <f>BILANCA!E255</f>
        <v>-170156.79999999999</v>
      </c>
      <c r="E1259" s="2">
        <v>0</v>
      </c>
      <c r="F1259" s="2">
        <v>0</v>
      </c>
      <c r="G1259" s="3">
        <f t="shared" si="38"/>
        <v>-79657.228950000004</v>
      </c>
      <c r="H1259" s="3">
        <f t="shared" si="41"/>
        <v>0.25000000001091394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20405.05</v>
      </c>
      <c r="D1260" s="2">
        <f>BILANCA!E256</f>
        <v>0</v>
      </c>
      <c r="E1260" s="2">
        <v>0</v>
      </c>
      <c r="F1260" s="2">
        <v>0</v>
      </c>
      <c r="G1260" s="3">
        <f t="shared" si="38"/>
        <v>5101.2624999999998</v>
      </c>
      <c r="H1260" s="3">
        <f t="shared" si="41"/>
        <v>4.9999999999272404E-2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20405.05</v>
      </c>
      <c r="D1261" s="2">
        <f>BILANCA!E257</f>
        <v>0</v>
      </c>
      <c r="E1261" s="2">
        <v>0</v>
      </c>
      <c r="F1261" s="2">
        <v>0</v>
      </c>
      <c r="G1261" s="3">
        <f t="shared" si="38"/>
        <v>5121.6675500000001</v>
      </c>
      <c r="H1261" s="3">
        <f t="shared" si="41"/>
        <v>4.9999999999272404E-2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170156.79999999999</v>
      </c>
      <c r="E1264" s="2">
        <v>0</v>
      </c>
      <c r="F1264" s="2">
        <v>0</v>
      </c>
      <c r="G1264" s="3">
        <f t="shared" si="38"/>
        <v>86439.654399999999</v>
      </c>
      <c r="H1264" s="3">
        <f t="shared" si="41"/>
        <v>0.20000000001164153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170156.79999999999</v>
      </c>
      <c r="E1266" s="2">
        <v>0</v>
      </c>
      <c r="F1266" s="2">
        <v>0</v>
      </c>
      <c r="G1266" s="3">
        <f t="shared" si="38"/>
        <v>87120.281600000002</v>
      </c>
      <c r="H1266" s="3">
        <f t="shared" si="41"/>
        <v>0.20000000001164153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20462.71</v>
      </c>
      <c r="D1278" s="2">
        <f>BILANCA!E274</f>
        <v>211134.13</v>
      </c>
      <c r="E1278" s="2">
        <v>0</v>
      </c>
      <c r="F1278" s="2">
        <v>0</v>
      </c>
      <c r="G1278" s="3">
        <f t="shared" si="38"/>
        <v>118651.89996000001</v>
      </c>
      <c r="H1278" s="3">
        <f t="shared" si="41"/>
        <v>0.42000000000552973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189363.49</v>
      </c>
      <c r="E1281" s="2">
        <v>0</v>
      </c>
      <c r="F1281" s="2">
        <v>0</v>
      </c>
      <c r="G1281" s="3">
        <f t="shared" si="48"/>
        <v>102635.01158000001</v>
      </c>
      <c r="H1281" s="3">
        <f t="shared" si="49"/>
        <v>0.48999999999068677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189363.49</v>
      </c>
      <c r="E1287" s="2">
        <v>0</v>
      </c>
      <c r="F1287" s="2">
        <v>0</v>
      </c>
      <c r="G1287" s="3">
        <f t="shared" si="48"/>
        <v>104907.37346</v>
      </c>
      <c r="H1287" s="3">
        <f t="shared" si="49"/>
        <v>0.48999999999068677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20462.71</v>
      </c>
      <c r="D1292" s="2">
        <f>BILANCA!E288</f>
        <v>21770.639999999999</v>
      </c>
      <c r="E1292" s="2">
        <v>0</v>
      </c>
      <c r="F1292" s="2">
        <v>0</v>
      </c>
      <c r="G1292" s="3">
        <f t="shared" si="48"/>
        <v>18049.125179999999</v>
      </c>
      <c r="H1292" s="3">
        <f t="shared" si="49"/>
        <v>0.65000000000145519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20462.71</v>
      </c>
      <c r="D1305" s="2">
        <f>BILANCA!E302</f>
        <v>211134.13</v>
      </c>
      <c r="E1305" s="2">
        <v>0</v>
      </c>
      <c r="F1305" s="2">
        <v>0</v>
      </c>
      <c r="G1305" s="3">
        <f t="shared" si="38"/>
        <v>130605.63615000001</v>
      </c>
      <c r="H1305" s="3">
        <f t="shared" si="41"/>
        <v>0.42000000000552973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7598.21</v>
      </c>
      <c r="D1311" s="2">
        <f>BILANCA!E308</f>
        <v>13280.22</v>
      </c>
      <c r="E1311" s="2">
        <v>0</v>
      </c>
      <c r="F1311" s="2">
        <v>0</v>
      </c>
      <c r="G1311" s="3">
        <f t="shared" si="52"/>
        <v>10281.753649999999</v>
      </c>
      <c r="H1311" s="3">
        <f t="shared" si="41"/>
        <v>0.42999999999938154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192889.68</v>
      </c>
      <c r="D1339" s="2">
        <f>BILANCA!E336</f>
        <v>13296.54</v>
      </c>
      <c r="E1339" s="2">
        <v>0</v>
      </c>
      <c r="F1339" s="2">
        <v>0</v>
      </c>
      <c r="G1339" s="3">
        <f t="shared" si="52"/>
        <v>72209.828040000008</v>
      </c>
      <c r="H1339" s="3">
        <f t="shared" si="41"/>
        <v>0.7800000000061118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235519.06</v>
      </c>
      <c r="E1340" s="2">
        <v>0</v>
      </c>
      <c r="F1340" s="2">
        <v>0</v>
      </c>
      <c r="G1340" s="3">
        <f t="shared" si="52"/>
        <v>155442.5796</v>
      </c>
      <c r="H1340" s="3">
        <f t="shared" si="41"/>
        <v>5.9999999997671694E-2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191.9</v>
      </c>
      <c r="D1341" s="2">
        <f>BILANCA!E338</f>
        <v>1317.1</v>
      </c>
      <c r="E1341" s="2">
        <v>0</v>
      </c>
      <c r="F1341" s="2">
        <v>0</v>
      </c>
      <c r="G1341" s="3">
        <f t="shared" si="52"/>
        <v>935.43910000000005</v>
      </c>
      <c r="H1341" s="3">
        <f t="shared" si="41"/>
        <v>0.19999999999990337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75.88</v>
      </c>
      <c r="E1382" s="2">
        <v>0</v>
      </c>
      <c r="F1382" s="2">
        <v>0</v>
      </c>
      <c r="G1382" s="3">
        <f t="shared" si="59"/>
        <v>56.454719999999995</v>
      </c>
      <c r="H1382" s="3">
        <f t="shared" si="60"/>
        <v>0.12000000000000455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8216.58</v>
      </c>
      <c r="E1383" s="2">
        <v>0</v>
      </c>
      <c r="F1383" s="2">
        <v>0</v>
      </c>
      <c r="G1383" s="3">
        <f t="shared" si="59"/>
        <v>6129.5686800000003</v>
      </c>
      <c r="H1383" s="3">
        <f t="shared" si="60"/>
        <v>0.42000000000007276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2368039.59</v>
      </c>
      <c r="D1510" s="2">
        <f>'RAS-funkcijski'!E114</f>
        <v>2953864.17</v>
      </c>
      <c r="E1510" s="2">
        <v>0</v>
      </c>
      <c r="F1510" s="2">
        <v>0</v>
      </c>
      <c r="G1510" s="3">
        <f t="shared" si="52"/>
        <v>910334.47230000002</v>
      </c>
      <c r="H1510" s="3">
        <f t="shared" si="63"/>
        <v>0.58000000007450581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2368039.59</v>
      </c>
      <c r="D1514" s="2">
        <f>'RAS-funkcijski'!E118</f>
        <v>2953864.17</v>
      </c>
      <c r="E1514" s="2">
        <v>0</v>
      </c>
      <c r="F1514" s="2">
        <v>0</v>
      </c>
      <c r="G1514" s="3">
        <f t="shared" si="52"/>
        <v>943437.54401999991</v>
      </c>
      <c r="H1514" s="3">
        <f t="shared" si="63"/>
        <v>0.58000000007450581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2368039.59</v>
      </c>
      <c r="D1516" s="2">
        <f>'RAS-funkcijski'!E120</f>
        <v>2953864.17</v>
      </c>
      <c r="E1516" s="2">
        <v>0</v>
      </c>
      <c r="F1516" s="2">
        <v>0</v>
      </c>
      <c r="G1516" s="3">
        <f t="shared" si="52"/>
        <v>959989.07988000009</v>
      </c>
      <c r="H1516" s="3">
        <f t="shared" si="63"/>
        <v>0.58000000007450581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2368039.59</v>
      </c>
      <c r="D1537" s="14">
        <f>'RAS-funkcijski'!E141</f>
        <v>2953864.17</v>
      </c>
      <c r="E1537" s="14">
        <v>0</v>
      </c>
      <c r="F1537" s="14">
        <v>0</v>
      </c>
      <c r="G1537" s="15">
        <f t="shared" si="52"/>
        <v>1133780.2064100001</v>
      </c>
      <c r="H1537" s="15">
        <f t="shared" si="63"/>
        <v>0.58000000007450581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1440</v>
      </c>
      <c r="D1538" s="7">
        <f>'P-VRIO'!E5</f>
        <v>50185.98</v>
      </c>
      <c r="E1538" s="7">
        <v>0</v>
      </c>
      <c r="F1538" s="7">
        <v>0</v>
      </c>
      <c r="G1538" s="8">
        <f t="shared" si="52"/>
        <v>101.81196</v>
      </c>
      <c r="H1538" s="8">
        <f t="shared" si="63"/>
        <v>1.9999999996798579E-2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50185.98</v>
      </c>
      <c r="E1539" s="2">
        <v>0</v>
      </c>
      <c r="F1539" s="2">
        <v>0</v>
      </c>
      <c r="G1539" s="3">
        <f t="shared" si="52"/>
        <v>200.74392</v>
      </c>
      <c r="H1539" s="3">
        <f t="shared" si="63"/>
        <v>1.9999999996798579E-2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50185.98</v>
      </c>
      <c r="E1540" s="2">
        <v>0</v>
      </c>
      <c r="F1540" s="2">
        <v>0</v>
      </c>
      <c r="G1540" s="3">
        <f t="shared" si="52"/>
        <v>301.11588</v>
      </c>
      <c r="H1540" s="3">
        <f t="shared" si="63"/>
        <v>1.9999999996798579E-2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50185.98</v>
      </c>
      <c r="E1541" s="2">
        <v>0</v>
      </c>
      <c r="F1541" s="2">
        <v>0</v>
      </c>
      <c r="G1541" s="3">
        <f t="shared" si="52"/>
        <v>401.48784000000001</v>
      </c>
      <c r="H1541" s="3">
        <f t="shared" si="63"/>
        <v>1.9999999996798579E-2</v>
      </c>
      <c r="I1541" s="11">
        <f t="shared" ref="I1541:I1546" si="64">G1541*H1541</f>
        <v>8.0297567987146685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1440</v>
      </c>
      <c r="D1555" s="2">
        <f>'P-VRIO'!E22</f>
        <v>0</v>
      </c>
      <c r="E1555" s="2">
        <v>0</v>
      </c>
      <c r="F1555" s="2">
        <v>0</v>
      </c>
      <c r="G1555" s="3">
        <f t="shared" si="52"/>
        <v>25.919999999999998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1440</v>
      </c>
      <c r="D1556" s="2">
        <f>'P-VRIO'!E23</f>
        <v>0</v>
      </c>
      <c r="E1556" s="2">
        <v>0</v>
      </c>
      <c r="F1556" s="2">
        <v>0</v>
      </c>
      <c r="G1556" s="3">
        <f t="shared" si="52"/>
        <v>27.36</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1440</v>
      </c>
      <c r="D1558" s="2">
        <f>'P-VRIO'!E25</f>
        <v>0</v>
      </c>
      <c r="E1558" s="2">
        <v>0</v>
      </c>
      <c r="F1558" s="2">
        <v>0</v>
      </c>
      <c r="G1558" s="3">
        <f t="shared" si="52"/>
        <v>30.240000000000002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193081.58</v>
      </c>
      <c r="D1582" s="7"/>
      <c r="E1582" s="7">
        <v>0</v>
      </c>
      <c r="F1582" s="7">
        <v>0</v>
      </c>
      <c r="G1582" s="8">
        <f t="shared" ref="G1582:G1686" si="70">B1582/1000*C1582</f>
        <v>193.08158</v>
      </c>
      <c r="H1582" s="8">
        <f t="shared" ref="H1582:H1686" si="71">ABS(C1582-ROUND(C1582,0))</f>
        <v>0.42000000001280569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2757603.2</v>
      </c>
      <c r="D1583" s="2">
        <v>0</v>
      </c>
      <c r="E1583" s="2">
        <v>0</v>
      </c>
      <c r="F1583" s="2">
        <v>0</v>
      </c>
      <c r="G1583" s="3">
        <f t="shared" si="70"/>
        <v>5515.2064000000009</v>
      </c>
      <c r="H1583" s="3">
        <f t="shared" si="71"/>
        <v>0.20000000018626451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2660846.85</v>
      </c>
      <c r="D1585" s="2">
        <v>0</v>
      </c>
      <c r="E1585" s="2">
        <v>0</v>
      </c>
      <c r="F1585" s="2">
        <v>0</v>
      </c>
      <c r="G1585" s="3">
        <f t="shared" si="70"/>
        <v>10643.387400000001</v>
      </c>
      <c r="H1585" s="3">
        <f t="shared" si="71"/>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2323889.88</v>
      </c>
      <c r="D1586" s="2">
        <v>0</v>
      </c>
      <c r="E1586" s="2">
        <v>0</v>
      </c>
      <c r="F1586" s="2">
        <v>0</v>
      </c>
      <c r="G1586" s="3">
        <f t="shared" si="70"/>
        <v>11619.4494</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330098.28999999998</v>
      </c>
      <c r="D1587" s="2">
        <v>0</v>
      </c>
      <c r="E1587" s="2">
        <v>0</v>
      </c>
      <c r="F1587" s="2">
        <v>0</v>
      </c>
      <c r="G1587" s="3">
        <f t="shared" si="70"/>
        <v>1980.5897399999999</v>
      </c>
      <c r="H1587" s="3">
        <f t="shared" si="71"/>
        <v>0.28999999997904524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1640.75</v>
      </c>
      <c r="D1588" s="2">
        <v>0</v>
      </c>
      <c r="E1588" s="2">
        <v>0</v>
      </c>
      <c r="F1588" s="2">
        <v>0</v>
      </c>
      <c r="G1588" s="3">
        <f t="shared" si="70"/>
        <v>11.485250000000001</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3130.5</v>
      </c>
      <c r="D1591" s="2">
        <v>0</v>
      </c>
      <c r="E1591" s="2">
        <v>0</v>
      </c>
      <c r="F1591" s="2">
        <v>0</v>
      </c>
      <c r="G1591" s="3">
        <f t="shared" si="70"/>
        <v>31.305</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2087.4299999999998</v>
      </c>
      <c r="D1593" s="2">
        <v>0</v>
      </c>
      <c r="E1593" s="2">
        <v>0</v>
      </c>
      <c r="F1593" s="2">
        <v>0</v>
      </c>
      <c r="G1593" s="3">
        <f t="shared" si="70"/>
        <v>25.049159999999997</v>
      </c>
      <c r="H1593" s="3">
        <f t="shared" si="71"/>
        <v>0.42999999999983629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82833.83</v>
      </c>
      <c r="D1594" s="2">
        <v>0</v>
      </c>
      <c r="E1594" s="2">
        <v>0</v>
      </c>
      <c r="F1594" s="2">
        <v>0</v>
      </c>
      <c r="G1594" s="3">
        <f t="shared" si="70"/>
        <v>1076.83979</v>
      </c>
      <c r="H1594" s="3">
        <f t="shared" si="71"/>
        <v>0.16999999999825377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13922.52</v>
      </c>
      <c r="D1601" s="2">
        <v>0</v>
      </c>
      <c r="E1601" s="2">
        <v>0</v>
      </c>
      <c r="F1601" s="2">
        <v>0</v>
      </c>
      <c r="G1601" s="3">
        <f>B1601/1000*C1601</f>
        <v>278.4504</v>
      </c>
      <c r="H1601" s="3">
        <f>ABS(C1601-ROUND(C1601,0))</f>
        <v>0.47999999999956344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2692259.6200000006</v>
      </c>
      <c r="D1602" s="2">
        <v>0</v>
      </c>
      <c r="E1602" s="2">
        <v>0</v>
      </c>
      <c r="F1602" s="2">
        <v>0</v>
      </c>
      <c r="G1602" s="3">
        <f t="shared" si="70"/>
        <v>56537.452020000019</v>
      </c>
      <c r="H1602" s="3">
        <f t="shared" si="71"/>
        <v>0.37999999942258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2604920.9300000006</v>
      </c>
      <c r="D1604" s="2">
        <v>0</v>
      </c>
      <c r="E1604" s="2">
        <v>0</v>
      </c>
      <c r="F1604" s="2">
        <v>0</v>
      </c>
      <c r="G1604" s="3">
        <f t="shared" si="70"/>
        <v>59913.181390000012</v>
      </c>
      <c r="H1604" s="3">
        <f t="shared" si="71"/>
        <v>6.9999999366700649E-2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2299488.41</v>
      </c>
      <c r="D1605" s="2">
        <v>0</v>
      </c>
      <c r="E1605" s="2">
        <v>0</v>
      </c>
      <c r="F1605" s="2">
        <v>0</v>
      </c>
      <c r="G1605" s="3">
        <f t="shared" si="70"/>
        <v>55187.721840000006</v>
      </c>
      <c r="H1605" s="3">
        <f t="shared" si="71"/>
        <v>0.41000000014901161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292265.15999999997</v>
      </c>
      <c r="D1606" s="2">
        <v>0</v>
      </c>
      <c r="E1606" s="2">
        <v>0</v>
      </c>
      <c r="F1606" s="2">
        <v>0</v>
      </c>
      <c r="G1606" s="3">
        <f t="shared" si="70"/>
        <v>7306.6289999999999</v>
      </c>
      <c r="H1606" s="3">
        <f t="shared" si="71"/>
        <v>0.15999999997438863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1426.41</v>
      </c>
      <c r="D1607" s="2">
        <v>0</v>
      </c>
      <c r="E1607" s="2">
        <v>0</v>
      </c>
      <c r="F1607" s="2">
        <v>0</v>
      </c>
      <c r="G1607" s="3">
        <f t="shared" si="70"/>
        <v>37.086660000000002</v>
      </c>
      <c r="H1607" s="3">
        <f t="shared" si="71"/>
        <v>0.41000000000008185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3130.5</v>
      </c>
      <c r="D1610" s="2">
        <v>0</v>
      </c>
      <c r="E1610" s="2">
        <v>0</v>
      </c>
      <c r="F1610" s="2">
        <v>0</v>
      </c>
      <c r="G1610" s="3">
        <f t="shared" si="70"/>
        <v>90.784500000000008</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8610.4500000000007</v>
      </c>
      <c r="D1612" s="2">
        <v>0</v>
      </c>
      <c r="E1612" s="2">
        <v>0</v>
      </c>
      <c r="F1612" s="2">
        <v>0</v>
      </c>
      <c r="G1612" s="3">
        <f t="shared" si="70"/>
        <v>266.92395000000005</v>
      </c>
      <c r="H1612" s="3">
        <f t="shared" si="71"/>
        <v>0.4500000000007276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81708.63</v>
      </c>
      <c r="D1613" s="2">
        <v>0</v>
      </c>
      <c r="E1613" s="2">
        <v>0</v>
      </c>
      <c r="F1613" s="2">
        <v>0</v>
      </c>
      <c r="G1613" s="3">
        <f t="shared" si="70"/>
        <v>2614.67616</v>
      </c>
      <c r="H1613" s="3">
        <f t="shared" si="71"/>
        <v>0.36999999999534339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5630.06</v>
      </c>
      <c r="D1620" s="2">
        <v>0</v>
      </c>
      <c r="E1620" s="2">
        <v>0</v>
      </c>
      <c r="F1620" s="2">
        <v>0</v>
      </c>
      <c r="G1620" s="3">
        <f>B1620/1000*C1620</f>
        <v>219.57234000000003</v>
      </c>
      <c r="H1620" s="3">
        <f>ABS(C1620-ROUND(C1620,0))</f>
        <v>6.0000000000400178E-2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258425.15999999968</v>
      </c>
      <c r="D1621" s="2">
        <v>0</v>
      </c>
      <c r="E1621" s="2">
        <v>0</v>
      </c>
      <c r="F1621" s="2">
        <v>0</v>
      </c>
      <c r="G1621" s="3">
        <f t="shared" si="70"/>
        <v>10337.006399999987</v>
      </c>
      <c r="H1621" s="3">
        <f t="shared" si="71"/>
        <v>0.15999999968335032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14613.640000000001</v>
      </c>
      <c r="D1622" s="2">
        <v>0</v>
      </c>
      <c r="E1622" s="2">
        <v>0</v>
      </c>
      <c r="F1622" s="2">
        <v>0</v>
      </c>
      <c r="G1622" s="3">
        <f t="shared" si="70"/>
        <v>599.15924000000007</v>
      </c>
      <c r="H1622" s="3">
        <f t="shared" si="71"/>
        <v>0.35999999999876309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13296.54</v>
      </c>
      <c r="D1628" s="2">
        <v>0</v>
      </c>
      <c r="E1628" s="2">
        <v>0</v>
      </c>
      <c r="F1628" s="2">
        <v>0</v>
      </c>
      <c r="G1628" s="3">
        <f t="shared" si="70"/>
        <v>624.93738000000008</v>
      </c>
      <c r="H1628" s="3">
        <f t="shared" si="71"/>
        <v>0.45999999999912689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13296.54</v>
      </c>
      <c r="D1634" s="2">
        <v>0</v>
      </c>
      <c r="E1634" s="2">
        <v>0</v>
      </c>
      <c r="F1634" s="2">
        <v>0</v>
      </c>
      <c r="G1634" s="3">
        <f t="shared" si="70"/>
        <v>704.71662000000003</v>
      </c>
      <c r="H1634" s="3">
        <f t="shared" si="71"/>
        <v>0.45999999999912689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13296.54</v>
      </c>
      <c r="D1635" s="2">
        <v>0</v>
      </c>
      <c r="E1635" s="2">
        <v>0</v>
      </c>
      <c r="F1635" s="2">
        <v>0</v>
      </c>
      <c r="G1635" s="3">
        <f t="shared" si="70"/>
        <v>718.01316000000008</v>
      </c>
      <c r="H1635" s="3">
        <f t="shared" si="71"/>
        <v>0.45999999999912689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1317.1</v>
      </c>
      <c r="D1669" s="2">
        <v>0</v>
      </c>
      <c r="E1669" s="2">
        <v>0</v>
      </c>
      <c r="F1669" s="2">
        <v>0</v>
      </c>
      <c r="G1669" s="3">
        <f t="shared" si="70"/>
        <v>115.90479999999998</v>
      </c>
      <c r="H1669" s="3">
        <f t="shared" si="71"/>
        <v>9.9999999999909051E-2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1317.1</v>
      </c>
      <c r="D1670" s="2">
        <v>0</v>
      </c>
      <c r="E1670" s="2">
        <v>0</v>
      </c>
      <c r="F1670" s="2">
        <v>0</v>
      </c>
      <c r="G1670" s="3">
        <f t="shared" si="70"/>
        <v>117.22189999999999</v>
      </c>
      <c r="H1670" s="3">
        <f t="shared" si="71"/>
        <v>9.9999999999909051E-2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243811.52</v>
      </c>
      <c r="D1681" s="2">
        <v>0</v>
      </c>
      <c r="E1681" s="2">
        <v>0</v>
      </c>
      <c r="F1681" s="2">
        <v>0</v>
      </c>
      <c r="G1681" s="3">
        <f t="shared" si="70"/>
        <v>24381.152000000002</v>
      </c>
      <c r="H1681" s="3">
        <f t="shared" si="71"/>
        <v>0.48000000001047738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8292.4599999999991</v>
      </c>
      <c r="D1682" s="2">
        <v>0</v>
      </c>
      <c r="E1682" s="2">
        <v>0</v>
      </c>
      <c r="F1682" s="2">
        <v>0</v>
      </c>
      <c r="G1682" s="3">
        <f t="shared" si="70"/>
        <v>837.53845999999999</v>
      </c>
      <c r="H1682" s="3">
        <f t="shared" si="71"/>
        <v>0.45999999999912689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235519.06</v>
      </c>
      <c r="D1683" s="2">
        <v>0</v>
      </c>
      <c r="E1683" s="2">
        <v>0</v>
      </c>
      <c r="F1683" s="2">
        <v>0</v>
      </c>
      <c r="G1683" s="3">
        <f t="shared" si="70"/>
        <v>24022.944119999996</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2" t="s">
        <v>2126</v>
      </c>
      <c r="B59" s="409" t="s">
        <v>2127</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16658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2386690.8099999996</v>
      </c>
      <c r="I17" s="275">
        <f>'PR-RAS'!E6</f>
        <v>2763270.88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2324068.4999999995</v>
      </c>
      <c r="I18" s="275">
        <f>'PR-RAS'!E152</f>
        <v>2871030.34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20405.050000000207</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170156.8000000001</v>
      </c>
      <c r="J20" s="5"/>
      <c r="K20" s="5"/>
      <c r="L20" s="5"/>
      <c r="M20" s="5"/>
      <c r="N20" s="5"/>
      <c r="O20" s="5"/>
      <c r="P20" s="5"/>
      <c r="Q20" s="5"/>
      <c r="R20" s="5"/>
      <c r="S20" s="5"/>
      <c r="T20" s="5"/>
      <c r="U20" s="5"/>
      <c r="V20" s="5"/>
      <c r="W20" s="5"/>
    </row>
    <row r="21" spans="1:23" ht="29.25" customHeight="1" x14ac:dyDescent="0.2">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661323.1100000001</v>
      </c>
      <c r="I22" s="275">
        <f>BILANCA!E7</f>
        <v>639999.23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233949.34</v>
      </c>
      <c r="I23" s="275">
        <f>BILANCA!E69</f>
        <v>299402.49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193081.58</v>
      </c>
      <c r="I24" s="275">
        <f>BILANCA!E177</f>
        <v>258425.15999999997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702190.87</v>
      </c>
      <c r="I25" s="275">
        <f>BILANCA!E251</f>
        <v>680976.56</v>
      </c>
      <c r="J25" s="5"/>
      <c r="K25" s="5"/>
      <c r="L25" s="5"/>
      <c r="M25" s="5"/>
      <c r="N25" s="5"/>
      <c r="O25" s="5"/>
      <c r="P25" s="5"/>
      <c r="Q25" s="5"/>
      <c r="R25" s="5"/>
      <c r="S25" s="5"/>
      <c r="T25" s="5"/>
      <c r="U25" s="5"/>
      <c r="V25" s="5"/>
      <c r="W25" s="5"/>
    </row>
    <row r="26" spans="1:23" ht="48" x14ac:dyDescent="0.2">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2368039.59</v>
      </c>
      <c r="I30" s="275">
        <f>'RAS-funkcijski'!E114</f>
        <v>2953864.17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2368039.59</v>
      </c>
      <c r="I31" s="275">
        <f>'RAS-funkcijski'!E141</f>
        <v>2953864.17</v>
      </c>
      <c r="J31" s="5"/>
      <c r="K31" s="5"/>
      <c r="L31" s="5"/>
      <c r="M31" s="5"/>
      <c r="N31" s="5"/>
      <c r="O31" s="5"/>
      <c r="P31" s="5"/>
      <c r="Q31" s="5"/>
      <c r="R31" s="5"/>
      <c r="S31" s="5"/>
      <c r="T31" s="5"/>
      <c r="U31" s="5"/>
      <c r="V31" s="5"/>
      <c r="W31" s="5"/>
    </row>
    <row r="32" spans="1:23" ht="29.25" customHeight="1" x14ac:dyDescent="0.2">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1440</v>
      </c>
      <c r="I33" s="275">
        <f>'P-VRIO'!E5</f>
        <v>50185.98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1440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193081.58</v>
      </c>
      <c r="I38" s="275" t="s">
        <v>1992</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1992</v>
      </c>
      <c r="I39" s="275">
        <f>OBVEZE!D44</f>
        <v>258425.15999999968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1992</v>
      </c>
      <c r="I40" s="275">
        <f>OBVEZE!D45</f>
        <v>14613.640000000001</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243811.52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47" zoomScaleNormal="100" workbookViewId="0">
      <selection activeCell="H170" sqref="H17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2386690.8099999996</v>
      </c>
      <c r="E6" s="60">
        <f>E7+E43+E49+E82+E106+E125+E134+E140</f>
        <v>2763270.88</v>
      </c>
      <c r="F6" s="45">
        <f t="shared" ref="F6:F132" si="0">IF(D6&lt;&gt;0,IF(E6/D6&gt;=100,"&gt;&gt;100",E6/D6*100),"-")</f>
        <v>115.77833494067045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1965883.26</v>
      </c>
      <c r="E49" s="60">
        <f>E50+E53+E58+E61+E64+E68+E71+E74+E77</f>
        <v>2194732.4400000004</v>
      </c>
      <c r="F49" s="45">
        <f t="shared" si="0"/>
        <v>111.64103610099414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1960642.82</v>
      </c>
      <c r="E68" s="60">
        <f t="shared" si="11"/>
        <v>2189248.9700000002</v>
      </c>
      <c r="F68" s="45">
        <f t="shared" si="0"/>
        <v>111.65975503891117</v>
      </c>
    </row>
    <row r="69" spans="1:6" ht="12.75" customHeight="1" x14ac:dyDescent="0.2">
      <c r="A69" s="63" t="s">
        <v>141</v>
      </c>
      <c r="B69" s="64" t="s">
        <v>142</v>
      </c>
      <c r="C69" s="247" t="s">
        <v>141</v>
      </c>
      <c r="D69" s="194">
        <v>1959845.82</v>
      </c>
      <c r="E69" s="194">
        <v>2188498.9700000002</v>
      </c>
      <c r="F69" s="45">
        <f t="shared" si="0"/>
        <v>111.66689479685704</v>
      </c>
    </row>
    <row r="70" spans="1:6" ht="24" x14ac:dyDescent="0.2">
      <c r="A70" s="63" t="s">
        <v>143</v>
      </c>
      <c r="B70" s="64" t="s">
        <v>144</v>
      </c>
      <c r="C70" s="247" t="s">
        <v>143</v>
      </c>
      <c r="D70" s="194">
        <v>797</v>
      </c>
      <c r="E70" s="194">
        <v>750</v>
      </c>
      <c r="F70" s="45">
        <f t="shared" si="0"/>
        <v>94.102885821831876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3191.96</v>
      </c>
      <c r="E74" s="60">
        <f t="shared" si="13"/>
        <v>1063.99</v>
      </c>
      <c r="F74" s="45">
        <f t="shared" si="0"/>
        <v>33.333437762377976</v>
      </c>
    </row>
    <row r="75" spans="1:6" ht="12.75" customHeight="1" x14ac:dyDescent="0.2">
      <c r="A75" s="63" t="s">
        <v>153</v>
      </c>
      <c r="B75" s="65" t="s">
        <v>154</v>
      </c>
      <c r="C75" s="247" t="s">
        <v>153</v>
      </c>
      <c r="D75" s="194">
        <v>3191.96</v>
      </c>
      <c r="E75" s="194">
        <v>1063.99</v>
      </c>
      <c r="F75" s="45">
        <f t="shared" si="0"/>
        <v>33.333437762377976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2048.48</v>
      </c>
      <c r="E77" s="60">
        <f t="shared" si="14"/>
        <v>4419.4799999999996</v>
      </c>
      <c r="F77" s="45">
        <f t="shared" si="0"/>
        <v>215.74435679137702</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2048.48</v>
      </c>
      <c r="E80" s="194">
        <v>4419.4799999999996</v>
      </c>
      <c r="F80" s="45">
        <f t="shared" si="0"/>
        <v>215.74435679137702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7.0000000000000007E-2</v>
      </c>
      <c r="F82" s="45" t="str">
        <f t="shared" si="0"/>
        <v>-</v>
      </c>
    </row>
    <row r="83" spans="1:6" ht="12.75" customHeight="1" x14ac:dyDescent="0.2">
      <c r="A83" s="63">
        <v>641</v>
      </c>
      <c r="B83" s="64" t="s">
        <v>169</v>
      </c>
      <c r="C83" s="247" t="s">
        <v>170</v>
      </c>
      <c r="D83" s="60">
        <f t="shared" ref="D83:E83" si="16">SUM(D84:D90)</f>
        <v>0</v>
      </c>
      <c r="E83" s="60">
        <f t="shared" si="16"/>
        <v>7.0000000000000007E-2</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7.0000000000000007E-2</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57481.14</v>
      </c>
      <c r="E106" s="60">
        <f>E107+E112+E120+E124</f>
        <v>34860.25</v>
      </c>
      <c r="F106" s="45">
        <f t="shared" si="0"/>
        <v>60.646413762844652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57481.14</v>
      </c>
      <c r="E112" s="60">
        <f t="shared" si="20"/>
        <v>34860.25</v>
      </c>
      <c r="F112" s="45">
        <f t="shared" si="0"/>
        <v>60.646413762844652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57481.14</v>
      </c>
      <c r="E117" s="194">
        <v>34860.25</v>
      </c>
      <c r="F117" s="45">
        <f t="shared" si="0"/>
        <v>60.646413762844652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34115.64</v>
      </c>
      <c r="E125" s="60">
        <f t="shared" si="22"/>
        <v>44436.009999999995</v>
      </c>
      <c r="F125" s="45">
        <f t="shared" si="0"/>
        <v>130.25113994637064</v>
      </c>
    </row>
    <row r="126" spans="1:6" ht="12.75" customHeight="1" x14ac:dyDescent="0.2">
      <c r="A126" s="63">
        <v>661</v>
      </c>
      <c r="B126" s="65" t="s">
        <v>255</v>
      </c>
      <c r="C126" s="247" t="s">
        <v>256</v>
      </c>
      <c r="D126" s="60">
        <f t="shared" ref="D126:E126" si="23">SUM(D127:D128)</f>
        <v>31175.64</v>
      </c>
      <c r="E126" s="60">
        <f t="shared" si="23"/>
        <v>35086.009999999995</v>
      </c>
      <c r="F126" s="45">
        <f t="shared" si="0"/>
        <v>112.54303039167759</v>
      </c>
    </row>
    <row r="127" spans="1:6" ht="12.75" customHeight="1" x14ac:dyDescent="0.2">
      <c r="A127" s="63">
        <v>6614</v>
      </c>
      <c r="B127" s="65" t="s">
        <v>257</v>
      </c>
      <c r="C127" s="247" t="s">
        <v>258</v>
      </c>
      <c r="D127" s="194">
        <v>8422.26</v>
      </c>
      <c r="E127" s="194">
        <v>10461.959999999999</v>
      </c>
      <c r="F127" s="45">
        <f t="shared" si="0"/>
        <v>124.21796524923239</v>
      </c>
    </row>
    <row r="128" spans="1:6" ht="12.75" customHeight="1" x14ac:dyDescent="0.2">
      <c r="A128" s="63">
        <v>6615</v>
      </c>
      <c r="B128" s="65" t="s">
        <v>259</v>
      </c>
      <c r="C128" s="247" t="s">
        <v>260</v>
      </c>
      <c r="D128" s="194">
        <v>22753.38</v>
      </c>
      <c r="E128" s="194">
        <v>24624.05</v>
      </c>
      <c r="F128" s="45">
        <f t="shared" si="0"/>
        <v>108.22150379416155</v>
      </c>
    </row>
    <row r="129" spans="1:6" ht="36" x14ac:dyDescent="0.2">
      <c r="A129" s="63">
        <v>663</v>
      </c>
      <c r="B129" s="182" t="s">
        <v>261</v>
      </c>
      <c r="C129" s="247" t="s">
        <v>262</v>
      </c>
      <c r="D129" s="60">
        <f t="shared" ref="D129:E129" si="24">SUM(D130:D133)</f>
        <v>2940</v>
      </c>
      <c r="E129" s="60">
        <f t="shared" si="24"/>
        <v>9350</v>
      </c>
      <c r="F129" s="45">
        <f t="shared" si="0"/>
        <v>318.02721088435374</v>
      </c>
    </row>
    <row r="130" spans="1:6" ht="12.75" customHeight="1" x14ac:dyDescent="0.2">
      <c r="A130" s="63">
        <v>6631</v>
      </c>
      <c r="B130" s="65" t="s">
        <v>263</v>
      </c>
      <c r="C130" s="247" t="s">
        <v>264</v>
      </c>
      <c r="D130" s="194">
        <v>2940</v>
      </c>
      <c r="E130" s="194">
        <v>9350</v>
      </c>
      <c r="F130" s="45">
        <f t="shared" si="0"/>
        <v>318.02721088435374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329210.77</v>
      </c>
      <c r="E134" s="60">
        <f t="shared" si="25"/>
        <v>489242.11</v>
      </c>
      <c r="F134" s="45">
        <f t="shared" ref="F134:F229" si="26">IF(D134&lt;&gt;0,IF(E134/D134&gt;=100,"&gt;&gt;100",E134/D134*100),"-")</f>
        <v>148.61060286697182</v>
      </c>
    </row>
    <row r="135" spans="1:6" ht="24" x14ac:dyDescent="0.2">
      <c r="A135" s="63">
        <v>671</v>
      </c>
      <c r="B135" s="182" t="s">
        <v>273</v>
      </c>
      <c r="C135" s="247" t="s">
        <v>274</v>
      </c>
      <c r="D135" s="60">
        <f t="shared" ref="D135:E135" si="27">SUM(D136:D138)</f>
        <v>329210.77</v>
      </c>
      <c r="E135" s="60">
        <f t="shared" si="27"/>
        <v>489242.11</v>
      </c>
      <c r="F135" s="45">
        <f t="shared" si="26"/>
        <v>148.61060286697182</v>
      </c>
    </row>
    <row r="136" spans="1:6" ht="12.75" customHeight="1" x14ac:dyDescent="0.2">
      <c r="A136" s="63">
        <v>6711</v>
      </c>
      <c r="B136" s="65" t="s">
        <v>275</v>
      </c>
      <c r="C136" s="247" t="s">
        <v>276</v>
      </c>
      <c r="D136" s="194">
        <v>313812.06</v>
      </c>
      <c r="E136" s="194">
        <v>422607</v>
      </c>
      <c r="F136" s="45">
        <f t="shared" si="26"/>
        <v>134.66882056731663</v>
      </c>
    </row>
    <row r="137" spans="1:6" ht="24" x14ac:dyDescent="0.2">
      <c r="A137" s="63">
        <v>6712</v>
      </c>
      <c r="B137" s="182" t="s">
        <v>277</v>
      </c>
      <c r="C137" s="247" t="s">
        <v>278</v>
      </c>
      <c r="D137" s="194">
        <v>15398.71</v>
      </c>
      <c r="E137" s="194">
        <v>66635.11</v>
      </c>
      <c r="F137" s="45">
        <f t="shared" si="26"/>
        <v>432.73176779093836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2324068.4999999995</v>
      </c>
      <c r="E152" s="60">
        <f>E153+E164+E202+E221+E230+E262+E273</f>
        <v>2871030.34</v>
      </c>
      <c r="F152" s="45">
        <f t="shared" si="26"/>
        <v>123.53466948155788</v>
      </c>
    </row>
    <row r="153" spans="1:6" ht="12.75" customHeight="1" x14ac:dyDescent="0.2">
      <c r="A153" s="63">
        <v>31</v>
      </c>
      <c r="B153" s="64" t="s">
        <v>308</v>
      </c>
      <c r="C153" s="247" t="s">
        <v>3</v>
      </c>
      <c r="D153" s="60">
        <f t="shared" ref="D153:E153" si="30">D154+D159+D160</f>
        <v>2000941.71</v>
      </c>
      <c r="E153" s="60">
        <f t="shared" si="30"/>
        <v>2480583.19</v>
      </c>
      <c r="F153" s="45">
        <f t="shared" si="26"/>
        <v>123.97078723497647</v>
      </c>
    </row>
    <row r="154" spans="1:6" ht="12.75" customHeight="1" x14ac:dyDescent="0.2">
      <c r="A154" s="63">
        <v>311</v>
      </c>
      <c r="B154" s="64" t="s">
        <v>309</v>
      </c>
      <c r="C154" s="247" t="s">
        <v>310</v>
      </c>
      <c r="D154" s="60">
        <f t="shared" ref="D154:E154" si="31">SUM(D155:D158)</f>
        <v>1658330.13</v>
      </c>
      <c r="E154" s="60">
        <f t="shared" si="31"/>
        <v>2063176.93</v>
      </c>
      <c r="F154" s="45">
        <f t="shared" si="26"/>
        <v>124.41291951922746</v>
      </c>
    </row>
    <row r="155" spans="1:6" ht="12.75" customHeight="1" x14ac:dyDescent="0.2">
      <c r="A155" s="63">
        <v>3111</v>
      </c>
      <c r="B155" s="64" t="s">
        <v>311</v>
      </c>
      <c r="C155" s="247" t="s">
        <v>312</v>
      </c>
      <c r="D155" s="194">
        <v>1658330.13</v>
      </c>
      <c r="E155" s="194">
        <v>2063176.93</v>
      </c>
      <c r="F155" s="45">
        <f t="shared" si="26"/>
        <v>124.41291951922746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76874.210000000006</v>
      </c>
      <c r="E159" s="194">
        <v>84691.99</v>
      </c>
      <c r="F159" s="45">
        <f t="shared" si="26"/>
        <v>110.16957442554531</v>
      </c>
    </row>
    <row r="160" spans="1:6" ht="12.75" customHeight="1" x14ac:dyDescent="0.2">
      <c r="A160" s="63">
        <v>313</v>
      </c>
      <c r="B160" s="65" t="s">
        <v>321</v>
      </c>
      <c r="C160" s="247" t="s">
        <v>322</v>
      </c>
      <c r="D160" s="60">
        <f t="shared" ref="D160:E160" si="32">SUM(D161:D163)</f>
        <v>265737.37</v>
      </c>
      <c r="E160" s="60">
        <f t="shared" si="32"/>
        <v>332714.27</v>
      </c>
      <c r="F160" s="45">
        <f t="shared" si="26"/>
        <v>125.20417056885901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265633.28999999998</v>
      </c>
      <c r="E162" s="194">
        <v>332714.27</v>
      </c>
      <c r="F162" s="45">
        <f t="shared" si="26"/>
        <v>125.2532278616133</v>
      </c>
    </row>
    <row r="163" spans="1:6" ht="12.75" customHeight="1" x14ac:dyDescent="0.2">
      <c r="A163" s="63">
        <v>3133</v>
      </c>
      <c r="B163" s="64" t="s">
        <v>327</v>
      </c>
      <c r="C163" s="247" t="s">
        <v>328</v>
      </c>
      <c r="D163" s="194">
        <v>104.08</v>
      </c>
      <c r="E163" s="194"/>
      <c r="F163" s="45">
        <f t="shared" si="26"/>
        <v>0</v>
      </c>
    </row>
    <row r="164" spans="1:6" ht="12.75" customHeight="1" x14ac:dyDescent="0.2">
      <c r="A164" s="70">
        <v>32</v>
      </c>
      <c r="B164" s="65" t="s">
        <v>329</v>
      </c>
      <c r="C164" s="247" t="s">
        <v>330</v>
      </c>
      <c r="D164" s="60">
        <f>D165+D170+D178+D188+D189+D194</f>
        <v>315815.27999999997</v>
      </c>
      <c r="E164" s="60">
        <f>E165+E170+E178+E188+E189+E194</f>
        <v>386379.71</v>
      </c>
      <c r="F164" s="45">
        <f t="shared" si="26"/>
        <v>122.34357691622775</v>
      </c>
    </row>
    <row r="165" spans="1:6" ht="12.75" customHeight="1" x14ac:dyDescent="0.2">
      <c r="A165" s="63">
        <v>321</v>
      </c>
      <c r="B165" s="64" t="s">
        <v>331</v>
      </c>
      <c r="C165" s="247" t="s">
        <v>332</v>
      </c>
      <c r="D165" s="60">
        <f t="shared" ref="D165:E165" si="33">SUM(D166:D169)</f>
        <v>63120.87</v>
      </c>
      <c r="E165" s="60">
        <f t="shared" si="33"/>
        <v>76697.590000000011</v>
      </c>
      <c r="F165" s="45">
        <f t="shared" si="26"/>
        <v>121.5090824952191</v>
      </c>
    </row>
    <row r="166" spans="1:6" ht="12.75" customHeight="1" x14ac:dyDescent="0.2">
      <c r="A166" s="63">
        <v>3211</v>
      </c>
      <c r="B166" s="64" t="s">
        <v>333</v>
      </c>
      <c r="C166" s="247" t="s">
        <v>334</v>
      </c>
      <c r="D166" s="194">
        <v>12440.53</v>
      </c>
      <c r="E166" s="194">
        <v>21643.93</v>
      </c>
      <c r="F166" s="45">
        <f t="shared" si="26"/>
        <v>173.97916326715983</v>
      </c>
    </row>
    <row r="167" spans="1:6" ht="12.75" customHeight="1" x14ac:dyDescent="0.2">
      <c r="A167" s="63">
        <v>3212</v>
      </c>
      <c r="B167" s="64" t="s">
        <v>335</v>
      </c>
      <c r="C167" s="247" t="s">
        <v>336</v>
      </c>
      <c r="D167" s="194">
        <v>50171.43</v>
      </c>
      <c r="E167" s="194">
        <v>53783.89</v>
      </c>
      <c r="F167" s="45">
        <f t="shared" si="26"/>
        <v>107.20023328017558</v>
      </c>
    </row>
    <row r="168" spans="1:6" ht="12.75" customHeight="1" x14ac:dyDescent="0.2">
      <c r="A168" s="63">
        <v>3213</v>
      </c>
      <c r="B168" s="64" t="s">
        <v>337</v>
      </c>
      <c r="C168" s="247" t="s">
        <v>338</v>
      </c>
      <c r="D168" s="194">
        <v>508.91</v>
      </c>
      <c r="E168" s="194">
        <v>1269.77</v>
      </c>
      <c r="F168" s="45">
        <f t="shared" si="26"/>
        <v>249.50777151166216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77998.499999999985</v>
      </c>
      <c r="E170" s="60">
        <f t="shared" si="34"/>
        <v>137642.95000000001</v>
      </c>
      <c r="F170" s="45">
        <f t="shared" si="26"/>
        <v>176.46871414193868</v>
      </c>
    </row>
    <row r="171" spans="1:6" ht="12.75" customHeight="1" x14ac:dyDescent="0.2">
      <c r="A171" s="63">
        <v>3221</v>
      </c>
      <c r="B171" s="64" t="s">
        <v>343</v>
      </c>
      <c r="C171" s="247" t="s">
        <v>344</v>
      </c>
      <c r="D171" s="194">
        <v>9634.9</v>
      </c>
      <c r="E171" s="194">
        <v>14764.8</v>
      </c>
      <c r="F171" s="45">
        <f t="shared" si="26"/>
        <v>153.24289821378528</v>
      </c>
    </row>
    <row r="172" spans="1:6" ht="12.75" customHeight="1" x14ac:dyDescent="0.2">
      <c r="A172" s="63">
        <v>3222</v>
      </c>
      <c r="B172" s="64" t="s">
        <v>345</v>
      </c>
      <c r="C172" s="247" t="s">
        <v>346</v>
      </c>
      <c r="D172" s="194">
        <v>4285.07</v>
      </c>
      <c r="E172" s="194">
        <v>14322.69</v>
      </c>
      <c r="F172" s="45">
        <f t="shared" si="26"/>
        <v>334.24634836770463</v>
      </c>
    </row>
    <row r="173" spans="1:6" ht="12.75" customHeight="1" x14ac:dyDescent="0.2">
      <c r="A173" s="63">
        <v>3223</v>
      </c>
      <c r="B173" s="65" t="s">
        <v>347</v>
      </c>
      <c r="C173" s="247" t="s">
        <v>348</v>
      </c>
      <c r="D173" s="194">
        <v>57680.27</v>
      </c>
      <c r="E173" s="194">
        <v>102272.16</v>
      </c>
      <c r="F173" s="45">
        <f t="shared" si="26"/>
        <v>177.30874005964259</v>
      </c>
    </row>
    <row r="174" spans="1:6" ht="12.75" customHeight="1" x14ac:dyDescent="0.2">
      <c r="A174" s="63">
        <v>3224</v>
      </c>
      <c r="B174" s="65" t="s">
        <v>349</v>
      </c>
      <c r="C174" s="247" t="s">
        <v>350</v>
      </c>
      <c r="D174" s="194">
        <v>6059.81</v>
      </c>
      <c r="E174" s="194">
        <v>3146.23</v>
      </c>
      <c r="F174" s="45">
        <f t="shared" si="26"/>
        <v>51.919614641383141</v>
      </c>
    </row>
    <row r="175" spans="1:6" ht="12.75" customHeight="1" x14ac:dyDescent="0.2">
      <c r="A175" s="63">
        <v>3225</v>
      </c>
      <c r="B175" s="65" t="s">
        <v>351</v>
      </c>
      <c r="C175" s="247" t="s">
        <v>352</v>
      </c>
      <c r="D175" s="194">
        <v>0</v>
      </c>
      <c r="E175" s="194">
        <v>3013.75</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338.45</v>
      </c>
      <c r="E177" s="194">
        <v>123.32</v>
      </c>
      <c r="F177" s="45">
        <f t="shared" si="26"/>
        <v>36.436696705569503</v>
      </c>
    </row>
    <row r="178" spans="1:6" ht="12.75" customHeight="1" x14ac:dyDescent="0.2">
      <c r="A178" s="63">
        <v>323</v>
      </c>
      <c r="B178" s="65" t="s">
        <v>357</v>
      </c>
      <c r="C178" s="247" t="s">
        <v>358</v>
      </c>
      <c r="D178" s="60">
        <f t="shared" ref="D178:E178" si="35">SUM(D179:D187)</f>
        <v>145239.85</v>
      </c>
      <c r="E178" s="60">
        <f t="shared" si="35"/>
        <v>148166.73000000001</v>
      </c>
      <c r="F178" s="45">
        <f t="shared" si="26"/>
        <v>102.01520450482427</v>
      </c>
    </row>
    <row r="179" spans="1:6" ht="12.75" customHeight="1" x14ac:dyDescent="0.2">
      <c r="A179" s="63">
        <v>3231</v>
      </c>
      <c r="B179" s="65" t="s">
        <v>359</v>
      </c>
      <c r="C179" s="247" t="s">
        <v>360</v>
      </c>
      <c r="D179" s="194">
        <v>1945.84</v>
      </c>
      <c r="E179" s="194">
        <v>1118.1199999999999</v>
      </c>
      <c r="F179" s="45">
        <f t="shared" si="26"/>
        <v>57.46207293508202</v>
      </c>
    </row>
    <row r="180" spans="1:6" ht="12.75" customHeight="1" x14ac:dyDescent="0.2">
      <c r="A180" s="63">
        <v>3232</v>
      </c>
      <c r="B180" s="65" t="s">
        <v>361</v>
      </c>
      <c r="C180" s="247" t="s">
        <v>362</v>
      </c>
      <c r="D180" s="194">
        <v>56587.16</v>
      </c>
      <c r="E180" s="194">
        <v>54979.839999999997</v>
      </c>
      <c r="F180" s="45">
        <f t="shared" si="26"/>
        <v>97.159567647501646</v>
      </c>
    </row>
    <row r="181" spans="1:6" ht="12.75" customHeight="1" x14ac:dyDescent="0.2">
      <c r="A181" s="63">
        <v>3233</v>
      </c>
      <c r="B181" s="65" t="s">
        <v>363</v>
      </c>
      <c r="C181" s="247" t="s">
        <v>364</v>
      </c>
      <c r="D181" s="194">
        <v>691.3</v>
      </c>
      <c r="E181" s="194">
        <v>2353.1799999999998</v>
      </c>
      <c r="F181" s="45">
        <f t="shared" si="26"/>
        <v>340.39924779401127</v>
      </c>
    </row>
    <row r="182" spans="1:6" ht="12.75" customHeight="1" x14ac:dyDescent="0.2">
      <c r="A182" s="63">
        <v>3234</v>
      </c>
      <c r="B182" s="65" t="s">
        <v>365</v>
      </c>
      <c r="C182" s="247" t="s">
        <v>366</v>
      </c>
      <c r="D182" s="194">
        <v>7784.5</v>
      </c>
      <c r="E182" s="194">
        <v>8795.52</v>
      </c>
      <c r="F182" s="45">
        <f t="shared" si="26"/>
        <v>112.98760357119919</v>
      </c>
    </row>
    <row r="183" spans="1:6" ht="12.75" customHeight="1" x14ac:dyDescent="0.2">
      <c r="A183" s="63">
        <v>3235</v>
      </c>
      <c r="B183" s="64" t="s">
        <v>367</v>
      </c>
      <c r="C183" s="247" t="s">
        <v>368</v>
      </c>
      <c r="D183" s="194">
        <v>41005.94</v>
      </c>
      <c r="E183" s="194">
        <v>38966.769999999997</v>
      </c>
      <c r="F183" s="45">
        <f t="shared" si="26"/>
        <v>95.0271350931109</v>
      </c>
    </row>
    <row r="184" spans="1:6" ht="12.75" customHeight="1" x14ac:dyDescent="0.2">
      <c r="A184" s="63">
        <v>3236</v>
      </c>
      <c r="B184" s="64" t="s">
        <v>369</v>
      </c>
      <c r="C184" s="247" t="s">
        <v>370</v>
      </c>
      <c r="D184" s="194">
        <v>0</v>
      </c>
      <c r="E184" s="194">
        <v>3722</v>
      </c>
      <c r="F184" s="45" t="str">
        <f t="shared" si="26"/>
        <v>-</v>
      </c>
    </row>
    <row r="185" spans="1:6" ht="12.75" customHeight="1" x14ac:dyDescent="0.2">
      <c r="A185" s="63">
        <v>3237</v>
      </c>
      <c r="B185" s="64" t="s">
        <v>371</v>
      </c>
      <c r="C185" s="247" t="s">
        <v>372</v>
      </c>
      <c r="D185" s="194">
        <v>26023.67</v>
      </c>
      <c r="E185" s="194">
        <v>30278.32</v>
      </c>
      <c r="F185" s="45">
        <f t="shared" si="26"/>
        <v>116.34915444285913</v>
      </c>
    </row>
    <row r="186" spans="1:6" ht="12.75" customHeight="1" x14ac:dyDescent="0.2">
      <c r="A186" s="63">
        <v>3238</v>
      </c>
      <c r="B186" s="64" t="s">
        <v>373</v>
      </c>
      <c r="C186" s="247" t="s">
        <v>374</v>
      </c>
      <c r="D186" s="194">
        <v>4796.24</v>
      </c>
      <c r="E186" s="194">
        <v>4410</v>
      </c>
      <c r="F186" s="45">
        <f t="shared" si="26"/>
        <v>91.947025169716284</v>
      </c>
    </row>
    <row r="187" spans="1:6" ht="12.75" customHeight="1" x14ac:dyDescent="0.2">
      <c r="A187" s="63">
        <v>3239</v>
      </c>
      <c r="B187" s="64" t="s">
        <v>375</v>
      </c>
      <c r="C187" s="247" t="s">
        <v>376</v>
      </c>
      <c r="D187" s="194">
        <v>6405.2</v>
      </c>
      <c r="E187" s="194">
        <v>3542.98</v>
      </c>
      <c r="F187" s="45">
        <f t="shared" si="26"/>
        <v>55.314119777680638</v>
      </c>
    </row>
    <row r="188" spans="1:6" ht="12.75" customHeight="1" x14ac:dyDescent="0.2">
      <c r="A188" s="63">
        <v>324</v>
      </c>
      <c r="B188" s="64" t="s">
        <v>377</v>
      </c>
      <c r="C188" s="247" t="s">
        <v>378</v>
      </c>
      <c r="D188" s="194">
        <v>2984.32</v>
      </c>
      <c r="E188" s="194">
        <v>3817.52</v>
      </c>
      <c r="F188" s="45">
        <f t="shared" si="26"/>
        <v>127.91925798841946</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26471.739999999998</v>
      </c>
      <c r="E194" s="60">
        <f t="shared" si="36"/>
        <v>20054.920000000002</v>
      </c>
      <c r="F194" s="45">
        <f t="shared" si="26"/>
        <v>75.75973472087594</v>
      </c>
    </row>
    <row r="195" spans="1:6" ht="12.75" customHeight="1" x14ac:dyDescent="0.2">
      <c r="A195" s="63">
        <v>3291</v>
      </c>
      <c r="B195" s="183" t="s">
        <v>391</v>
      </c>
      <c r="C195" s="247" t="s">
        <v>392</v>
      </c>
      <c r="D195" s="194">
        <v>5741.73</v>
      </c>
      <c r="E195" s="194">
        <v>5873.1</v>
      </c>
      <c r="F195" s="45">
        <f t="shared" si="26"/>
        <v>102.28798637344497</v>
      </c>
    </row>
    <row r="196" spans="1:6" ht="12.75" customHeight="1" x14ac:dyDescent="0.2">
      <c r="A196" s="63">
        <v>3292</v>
      </c>
      <c r="B196" s="64" t="s">
        <v>393</v>
      </c>
      <c r="C196" s="247" t="s">
        <v>394</v>
      </c>
      <c r="D196" s="194">
        <v>0</v>
      </c>
      <c r="E196" s="194">
        <v>204.86</v>
      </c>
      <c r="F196" s="45" t="str">
        <f t="shared" si="26"/>
        <v>-</v>
      </c>
    </row>
    <row r="197" spans="1:6" ht="12.75" customHeight="1" x14ac:dyDescent="0.2">
      <c r="A197" s="63">
        <v>3293</v>
      </c>
      <c r="B197" s="64" t="s">
        <v>395</v>
      </c>
      <c r="C197" s="247" t="s">
        <v>396</v>
      </c>
      <c r="D197" s="194">
        <v>5510.28</v>
      </c>
      <c r="E197" s="194">
        <v>5326.42</v>
      </c>
      <c r="F197" s="45">
        <f t="shared" si="26"/>
        <v>96.663327453414354</v>
      </c>
    </row>
    <row r="198" spans="1:6" ht="12.75" customHeight="1" x14ac:dyDescent="0.2">
      <c r="A198" s="63">
        <v>3294</v>
      </c>
      <c r="B198" s="64" t="s">
        <v>397</v>
      </c>
      <c r="C198" s="247" t="s">
        <v>398</v>
      </c>
      <c r="D198" s="194">
        <v>2.65</v>
      </c>
      <c r="E198" s="194">
        <v>40</v>
      </c>
      <c r="F198" s="45">
        <f t="shared" si="26"/>
        <v>1509.433962264151</v>
      </c>
    </row>
    <row r="199" spans="1:6" ht="12.75" customHeight="1" x14ac:dyDescent="0.2">
      <c r="A199" s="63">
        <v>3295</v>
      </c>
      <c r="B199" s="64" t="s">
        <v>399</v>
      </c>
      <c r="C199" s="247" t="s">
        <v>400</v>
      </c>
      <c r="D199" s="194">
        <v>4411.53</v>
      </c>
      <c r="E199" s="194">
        <v>4048</v>
      </c>
      <c r="F199" s="45">
        <f t="shared" si="26"/>
        <v>91.759548274634881</v>
      </c>
    </row>
    <row r="200" spans="1:6" ht="12.75" customHeight="1" x14ac:dyDescent="0.2">
      <c r="A200" s="63" t="s">
        <v>401</v>
      </c>
      <c r="B200" s="64" t="s">
        <v>402</v>
      </c>
      <c r="C200" s="247" t="s">
        <v>401</v>
      </c>
      <c r="D200" s="194">
        <v>2351.13</v>
      </c>
      <c r="E200" s="194"/>
      <c r="F200" s="45">
        <f t="shared" si="26"/>
        <v>0</v>
      </c>
    </row>
    <row r="201" spans="1:6" ht="12.75" customHeight="1" x14ac:dyDescent="0.2">
      <c r="A201" s="63">
        <v>3299</v>
      </c>
      <c r="B201" s="64" t="s">
        <v>403</v>
      </c>
      <c r="C201" s="247" t="s">
        <v>404</v>
      </c>
      <c r="D201" s="194">
        <v>8454.42</v>
      </c>
      <c r="E201" s="194">
        <v>4562.54</v>
      </c>
      <c r="F201" s="45">
        <f t="shared" si="26"/>
        <v>53.966327672389113</v>
      </c>
    </row>
    <row r="202" spans="1:6" ht="12.75" customHeight="1" x14ac:dyDescent="0.2">
      <c r="A202" s="63">
        <v>34</v>
      </c>
      <c r="B202" s="183" t="s">
        <v>405</v>
      </c>
      <c r="C202" s="247" t="s">
        <v>406</v>
      </c>
      <c r="D202" s="60">
        <f t="shared" ref="D202:E202" si="37">D203+D208+D216</f>
        <v>4851.5499999999993</v>
      </c>
      <c r="E202" s="60">
        <f t="shared" si="37"/>
        <v>1640.75</v>
      </c>
      <c r="F202" s="45">
        <f t="shared" si="26"/>
        <v>33.819088744834133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4851.5499999999993</v>
      </c>
      <c r="E216" s="60">
        <f t="shared" si="40"/>
        <v>1640.75</v>
      </c>
      <c r="F216" s="45">
        <f t="shared" si="26"/>
        <v>33.819088744834133</v>
      </c>
    </row>
    <row r="217" spans="1:6" ht="12.75" customHeight="1" x14ac:dyDescent="0.2">
      <c r="A217" s="63">
        <v>3431</v>
      </c>
      <c r="B217" s="182" t="s">
        <v>435</v>
      </c>
      <c r="C217" s="247" t="s">
        <v>436</v>
      </c>
      <c r="D217" s="194">
        <v>1112.05</v>
      </c>
      <c r="E217" s="194">
        <v>1571.98</v>
      </c>
      <c r="F217" s="45">
        <f t="shared" si="26"/>
        <v>141.35875185468279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3437.1</v>
      </c>
      <c r="E219" s="194">
        <v>68.77</v>
      </c>
      <c r="F219" s="45">
        <f t="shared" si="26"/>
        <v>2.0008146402490472</v>
      </c>
    </row>
    <row r="220" spans="1:6" ht="12.75" customHeight="1" x14ac:dyDescent="0.2">
      <c r="A220" s="63">
        <v>3434</v>
      </c>
      <c r="B220" s="65" t="s">
        <v>441</v>
      </c>
      <c r="C220" s="247" t="s">
        <v>442</v>
      </c>
      <c r="D220" s="194">
        <v>302.39999999999998</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700</v>
      </c>
      <c r="E262" s="60">
        <f t="shared" si="55"/>
        <v>340</v>
      </c>
      <c r="F262" s="45">
        <f t="shared" ref="F262:F268" si="56">IF(D262&lt;&gt;0,IF(E262/D262&gt;=100,"&gt;&gt;100",E262/D262*100),"-")</f>
        <v>48.571428571428569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700</v>
      </c>
      <c r="E269" s="60">
        <f t="shared" si="58"/>
        <v>340</v>
      </c>
      <c r="F269" s="45">
        <f t="shared" ref="F269:F272" si="59">IF(D269&lt;&gt;0,IF(E269/D269&gt;=100,"&gt;&gt;100",E269/D269*100),"-")</f>
        <v>48.571428571428569</v>
      </c>
    </row>
    <row r="270" spans="1:6" ht="12.75" customHeight="1" x14ac:dyDescent="0.2">
      <c r="A270" s="63">
        <v>3721</v>
      </c>
      <c r="B270" s="65" t="s">
        <v>532</v>
      </c>
      <c r="C270" s="247" t="s">
        <v>533</v>
      </c>
      <c r="D270" s="194">
        <v>700</v>
      </c>
      <c r="E270" s="194">
        <v>340</v>
      </c>
      <c r="F270" s="45">
        <f t="shared" si="59"/>
        <v>48.571428571428569</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1759.96</v>
      </c>
      <c r="E273" s="60">
        <f t="shared" si="60"/>
        <v>2086.69</v>
      </c>
      <c r="F273" s="45">
        <f t="shared" ref="F273:F277" si="61">IF(D273&lt;&gt;0,IF(E273/D273&gt;=100,"&gt;&gt;100",E273/D273*100),"-")</f>
        <v>118.56462646878339</v>
      </c>
    </row>
    <row r="274" spans="1:6" ht="12.75" customHeight="1" x14ac:dyDescent="0.2">
      <c r="A274" s="63">
        <v>381</v>
      </c>
      <c r="B274" s="64" t="s">
        <v>540</v>
      </c>
      <c r="C274" s="247" t="s">
        <v>541</v>
      </c>
      <c r="D274" s="60">
        <f t="shared" ref="D274:E274" si="62">SUM(D275:D277)</f>
        <v>1759.96</v>
      </c>
      <c r="E274" s="60">
        <f t="shared" si="62"/>
        <v>2086.69</v>
      </c>
      <c r="F274" s="45">
        <f t="shared" si="61"/>
        <v>118.56462646878339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1759.96</v>
      </c>
      <c r="E276" s="194">
        <v>2086.69</v>
      </c>
      <c r="F276" s="45">
        <f t="shared" si="61"/>
        <v>118.56462646878339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2324068.4999999995</v>
      </c>
      <c r="E299" s="60">
        <f>E152-E297+E298</f>
        <v>2871030.34</v>
      </c>
      <c r="F299" s="45">
        <f t="shared" si="68"/>
        <v>123.53466948155788</v>
      </c>
    </row>
    <row r="300" spans="1:6" ht="12.75" customHeight="1" x14ac:dyDescent="0.2">
      <c r="A300" s="63" t="s">
        <v>581</v>
      </c>
      <c r="B300" s="64" t="s">
        <v>592</v>
      </c>
      <c r="C300" s="247" t="s">
        <v>593</v>
      </c>
      <c r="D300" s="60">
        <f>IF(D6&gt;=D299,D6-D299,0)</f>
        <v>62622.310000000056</v>
      </c>
      <c r="E300" s="60">
        <f>IF(E6&gt;=E299,E6-E299,0)</f>
        <v>0</v>
      </c>
      <c r="F300" s="45">
        <f t="shared" si="68"/>
        <v>0</v>
      </c>
    </row>
    <row r="301" spans="1:6" ht="12.75" customHeight="1" x14ac:dyDescent="0.2">
      <c r="A301" s="63" t="s">
        <v>581</v>
      </c>
      <c r="B301" s="64" t="s">
        <v>594</v>
      </c>
      <c r="C301" s="247" t="s">
        <v>595</v>
      </c>
      <c r="D301" s="60">
        <f>IF(D299&gt;=D6,D299-D6,0)</f>
        <v>0</v>
      </c>
      <c r="E301" s="60">
        <f>IF(E299&gt;=E6,E299-E6,0)</f>
        <v>107759.45999999996</v>
      </c>
      <c r="F301" s="45" t="str">
        <f t="shared" si="68"/>
        <v>-</v>
      </c>
    </row>
    <row r="302" spans="1:6" ht="12.75" customHeight="1" x14ac:dyDescent="0.2">
      <c r="A302" s="63">
        <v>92211</v>
      </c>
      <c r="B302" s="64" t="s">
        <v>596</v>
      </c>
      <c r="C302" s="247" t="s">
        <v>597</v>
      </c>
      <c r="D302" s="194">
        <v>6828.5</v>
      </c>
      <c r="E302" s="194">
        <v>53255.1</v>
      </c>
      <c r="F302" s="45">
        <f t="shared" si="68"/>
        <v>779.89455956652262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20462.71</v>
      </c>
      <c r="E304" s="194">
        <v>211134.13</v>
      </c>
      <c r="F304" s="45">
        <f t="shared" si="68"/>
        <v>1031.7994537380437</v>
      </c>
    </row>
    <row r="305" spans="1:6" ht="12" x14ac:dyDescent="0.2">
      <c r="A305" s="63">
        <v>9661</v>
      </c>
      <c r="B305" s="220" t="s">
        <v>602</v>
      </c>
      <c r="C305" s="247" t="s">
        <v>603</v>
      </c>
      <c r="D305" s="194">
        <v>20462.71</v>
      </c>
      <c r="E305" s="194">
        <v>21770.639999999999</v>
      </c>
      <c r="F305" s="45">
        <f t="shared" si="68"/>
        <v>106.39177313268868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31.44</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31.44</v>
      </c>
      <c r="F321" s="45" t="str">
        <f t="shared" si="72"/>
        <v>-</v>
      </c>
    </row>
    <row r="322" spans="1:6" ht="12.75" customHeight="1" x14ac:dyDescent="0.2">
      <c r="A322" s="63">
        <v>721</v>
      </c>
      <c r="B322" s="64" t="s">
        <v>635</v>
      </c>
      <c r="C322" s="247" t="s">
        <v>636</v>
      </c>
      <c r="D322" s="60">
        <f t="shared" ref="D322:E322" si="77">SUM(D323:D326)</f>
        <v>0</v>
      </c>
      <c r="E322" s="60">
        <f t="shared" si="77"/>
        <v>31.44</v>
      </c>
      <c r="F322" s="45" t="str">
        <f t="shared" si="72"/>
        <v>-</v>
      </c>
    </row>
    <row r="323" spans="1:6" ht="12.75" customHeight="1" x14ac:dyDescent="0.2">
      <c r="A323" s="63">
        <v>7211</v>
      </c>
      <c r="B323" s="64" t="s">
        <v>637</v>
      </c>
      <c r="C323" s="247" t="s">
        <v>638</v>
      </c>
      <c r="D323" s="194">
        <v>0</v>
      </c>
      <c r="E323" s="194">
        <v>31.44</v>
      </c>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43971.09</v>
      </c>
      <c r="E360" s="60">
        <f t="shared" si="86"/>
        <v>82833.83</v>
      </c>
      <c r="F360" s="45">
        <f t="shared" si="72"/>
        <v>188.382480397916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43971.09</v>
      </c>
      <c r="E373" s="60">
        <f t="shared" si="90"/>
        <v>82833.83</v>
      </c>
      <c r="F373" s="45">
        <f t="shared" si="72"/>
        <v>188.382480397916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17257.139999999996</v>
      </c>
      <c r="E379" s="60">
        <f t="shared" si="92"/>
        <v>27422.1</v>
      </c>
      <c r="F379" s="45">
        <f t="shared" si="72"/>
        <v>158.90292365942446</v>
      </c>
    </row>
    <row r="380" spans="1:6" ht="12.75" customHeight="1" x14ac:dyDescent="0.2">
      <c r="A380" s="63">
        <v>4221</v>
      </c>
      <c r="B380" s="64" t="s">
        <v>647</v>
      </c>
      <c r="C380" s="247" t="s">
        <v>739</v>
      </c>
      <c r="D380" s="194">
        <v>16159.88</v>
      </c>
      <c r="E380" s="194">
        <v>22397.66</v>
      </c>
      <c r="F380" s="45">
        <f t="shared" si="72"/>
        <v>138.60041039908714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967.5</v>
      </c>
      <c r="E382" s="194">
        <v>4618.5</v>
      </c>
      <c r="F382" s="45">
        <f t="shared" si="72"/>
        <v>477.36434108527135</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129.76</v>
      </c>
      <c r="E386" s="194">
        <v>405.94</v>
      </c>
      <c r="F386" s="45">
        <f t="shared" si="72"/>
        <v>312.83908754623923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26713.95</v>
      </c>
      <c r="E393" s="60">
        <f t="shared" si="94"/>
        <v>55411.73</v>
      </c>
      <c r="F393" s="45">
        <f t="shared" si="72"/>
        <v>207.42619492811806</v>
      </c>
    </row>
    <row r="394" spans="1:6" ht="12.75" customHeight="1" x14ac:dyDescent="0.2">
      <c r="A394" s="63">
        <v>4241</v>
      </c>
      <c r="B394" s="64" t="s">
        <v>756</v>
      </c>
      <c r="C394" s="247" t="s">
        <v>757</v>
      </c>
      <c r="D394" s="194">
        <v>26713.95</v>
      </c>
      <c r="E394" s="194">
        <v>55411.73</v>
      </c>
      <c r="F394" s="45">
        <f t="shared" si="72"/>
        <v>207.42619492811806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43971.09</v>
      </c>
      <c r="E418" s="60">
        <f t="shared" si="102"/>
        <v>82802.39</v>
      </c>
      <c r="F418" s="45">
        <f t="shared" si="72"/>
        <v>188.31097887270934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5074.67</v>
      </c>
      <c r="E420" s="194">
        <v>32850.050000000003</v>
      </c>
      <c r="F420" s="45">
        <f t="shared" si="72"/>
        <v>647.33371825163022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2386690.8099999996</v>
      </c>
      <c r="E422" s="60">
        <f>E6+E308</f>
        <v>2763302.32</v>
      </c>
      <c r="F422" s="45">
        <f t="shared" si="72"/>
        <v>115.77965224578044</v>
      </c>
    </row>
    <row r="423" spans="1:6" ht="12.75" customHeight="1" x14ac:dyDescent="0.2">
      <c r="A423" s="63" t="s">
        <v>581</v>
      </c>
      <c r="B423" s="64" t="s">
        <v>804</v>
      </c>
      <c r="C423" s="247" t="s">
        <v>805</v>
      </c>
      <c r="D423" s="60">
        <f t="shared" ref="D423:E423" si="103">D299+D360</f>
        <v>2368039.5899999994</v>
      </c>
      <c r="E423" s="60">
        <f t="shared" si="103"/>
        <v>2953864.17</v>
      </c>
      <c r="F423" s="45">
        <f t="shared" si="72"/>
        <v>124.73880008061862</v>
      </c>
    </row>
    <row r="424" spans="1:6" ht="12.75" customHeight="1" x14ac:dyDescent="0.2">
      <c r="A424" s="63" t="s">
        <v>581</v>
      </c>
      <c r="B424" s="64" t="s">
        <v>806</v>
      </c>
      <c r="C424" s="247" t="s">
        <v>807</v>
      </c>
      <c r="D424" s="60">
        <f t="shared" ref="D424:E424" si="104">IF(D422&gt;=D423,D422-D423,0)</f>
        <v>18651.220000000205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190561.85000000009</v>
      </c>
      <c r="F425" s="45" t="str">
        <f t="shared" si="72"/>
        <v>-</v>
      </c>
    </row>
    <row r="426" spans="1:6" ht="12.75" customHeight="1" x14ac:dyDescent="0.2">
      <c r="A426" s="251" t="s">
        <v>810</v>
      </c>
      <c r="B426" s="183" t="s">
        <v>811</v>
      </c>
      <c r="C426" s="252" t="s">
        <v>812</v>
      </c>
      <c r="D426" s="60">
        <f t="shared" ref="D426:E426" si="106">IF(D302-D303+D419-D420&gt;=0,D302-D303+D419-D420,0)</f>
        <v>1753.83</v>
      </c>
      <c r="E426" s="60">
        <f t="shared" si="106"/>
        <v>20405.049999999996</v>
      </c>
      <c r="F426" s="45">
        <f t="shared" si="72"/>
        <v>1163.4565493804985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20462.71</v>
      </c>
      <c r="E428" s="81">
        <f t="shared" si="108"/>
        <v>211134.13</v>
      </c>
      <c r="F428" s="61">
        <f t="shared" si="72"/>
        <v>1031.7994537380437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2386690.8099999996</v>
      </c>
      <c r="E643" s="60">
        <f>E422+E430</f>
        <v>2763302.32</v>
      </c>
      <c r="F643" s="45">
        <f t="shared" si="109"/>
        <v>115.77965224578044</v>
      </c>
    </row>
    <row r="644" spans="1:6" ht="12.75" customHeight="1" x14ac:dyDescent="0.2">
      <c r="A644" s="63" t="s">
        <v>581</v>
      </c>
      <c r="B644" s="64" t="s">
        <v>1237</v>
      </c>
      <c r="C644" s="247" t="s">
        <v>1238</v>
      </c>
      <c r="D644" s="60">
        <f>D423+D535</f>
        <v>2368039.5899999994</v>
      </c>
      <c r="E644" s="60">
        <f>E423+E535</f>
        <v>2953864.17</v>
      </c>
      <c r="F644" s="45">
        <f t="shared" si="109"/>
        <v>124.73880008061862</v>
      </c>
    </row>
    <row r="645" spans="1:6" ht="12.75" customHeight="1" x14ac:dyDescent="0.2">
      <c r="A645" s="63" t="s">
        <v>581</v>
      </c>
      <c r="B645" s="64" t="s">
        <v>1239</v>
      </c>
      <c r="C645" s="247" t="s">
        <v>1240</v>
      </c>
      <c r="D645" s="60">
        <f t="shared" ref="D645:E645" si="163">IF(D643&gt;=D644,D643-D644,0)</f>
        <v>18651.220000000205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190561.85000000009</v>
      </c>
      <c r="F646" s="45" t="str">
        <f t="shared" si="109"/>
        <v>-</v>
      </c>
    </row>
    <row r="647" spans="1:6" ht="24" x14ac:dyDescent="0.2">
      <c r="A647" s="251" t="s">
        <v>1243</v>
      </c>
      <c r="B647" s="64" t="s">
        <v>1244</v>
      </c>
      <c r="C647" s="252" t="s">
        <v>1243</v>
      </c>
      <c r="D647" s="60">
        <f>IF(D426-D427+D641-D642&gt;=0,D426-D427+D641-D642,0)</f>
        <v>1753.83</v>
      </c>
      <c r="E647" s="60">
        <f>IF(E426-E427+E641-E642&gt;=0,E426-E427+E641-E642,0)</f>
        <v>20405.049999999996</v>
      </c>
      <c r="F647" s="45">
        <f t="shared" si="109"/>
        <v>1163.4565493804985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20405.050000000207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170156.8000000001</v>
      </c>
      <c r="F650" s="45" t="str">
        <f t="shared" si="109"/>
        <v>-</v>
      </c>
    </row>
    <row r="651" spans="1:6" ht="24" x14ac:dyDescent="0.2">
      <c r="A651" s="249" t="s">
        <v>1251</v>
      </c>
      <c r="B651" s="184" t="s">
        <v>1252</v>
      </c>
      <c r="C651" s="250" t="s">
        <v>1251</v>
      </c>
      <c r="D651" s="196">
        <v>164250.57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18560.48</v>
      </c>
      <c r="E653" s="194">
        <v>39922.720000000001</v>
      </c>
      <c r="F653" s="45">
        <f t="shared" ref="F653:F740" si="167">IF(D653&lt;&gt;0,IF(E653/D653&gt;=100,"&gt;&gt;100",E653/D653*100),"-")</f>
        <v>215.09529925950193</v>
      </c>
    </row>
    <row r="654" spans="1:6" ht="12.75" customHeight="1" x14ac:dyDescent="0.2">
      <c r="A654" s="63" t="s">
        <v>1256</v>
      </c>
      <c r="B654" s="64" t="s">
        <v>1257</v>
      </c>
      <c r="C654" s="247" t="s">
        <v>1256</v>
      </c>
      <c r="D654" s="194">
        <v>488783.37</v>
      </c>
      <c r="E654" s="194">
        <v>611868.57999999996</v>
      </c>
      <c r="F654" s="45">
        <f t="shared" si="167"/>
        <v>125.18195535171337</v>
      </c>
    </row>
    <row r="655" spans="1:6" ht="12.75" customHeight="1" x14ac:dyDescent="0.2">
      <c r="A655" s="63" t="s">
        <v>1258</v>
      </c>
      <c r="B655" s="64" t="s">
        <v>1259</v>
      </c>
      <c r="C655" s="247" t="s">
        <v>1258</v>
      </c>
      <c r="D655" s="194">
        <v>467421.13</v>
      </c>
      <c r="E655" s="194">
        <v>578518.29</v>
      </c>
      <c r="F655" s="45">
        <f t="shared" si="167"/>
        <v>123.76810821539026</v>
      </c>
    </row>
    <row r="656" spans="1:6" ht="24" x14ac:dyDescent="0.2">
      <c r="A656" s="63">
        <v>11</v>
      </c>
      <c r="B656" s="64" t="s">
        <v>1260</v>
      </c>
      <c r="C656" s="247" t="s">
        <v>1261</v>
      </c>
      <c r="D656" s="60">
        <f t="shared" ref="D656:E656" si="168">+D653+D654-D655</f>
        <v>39922.719999999972</v>
      </c>
      <c r="E656" s="60">
        <f t="shared" si="168"/>
        <v>73273.009999999893</v>
      </c>
      <c r="F656" s="45">
        <f t="shared" si="167"/>
        <v>183.53711871335406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75</v>
      </c>
      <c r="E658" s="253">
        <v>80</v>
      </c>
      <c r="F658" s="45">
        <f t="shared" si="167"/>
        <v>106.66666666666667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75</v>
      </c>
      <c r="E660" s="253">
        <v>80</v>
      </c>
      <c r="F660" s="45">
        <f t="shared" si="167"/>
        <v>106.66666666666667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1959845.82</v>
      </c>
      <c r="E683" s="192">
        <v>2188498.9700000002</v>
      </c>
      <c r="F683" s="71">
        <f t="shared" si="167"/>
        <v>111.66689479685704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797</v>
      </c>
      <c r="E686" s="194">
        <v>750</v>
      </c>
      <c r="F686" s="45">
        <f t="shared" si="167"/>
        <v>94.102885821831876</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3191.96</v>
      </c>
      <c r="E704" s="192">
        <v>1063.99</v>
      </c>
      <c r="F704" s="71">
        <f t="shared" si="167"/>
        <v>33.333437762377976</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1223.55</v>
      </c>
      <c r="E724" s="192">
        <v>934.66</v>
      </c>
      <c r="F724" s="71">
        <f t="shared" si="167"/>
        <v>76.389195374116298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11669.09</v>
      </c>
      <c r="E732" s="192">
        <v>8818</v>
      </c>
      <c r="F732" s="71">
        <f t="shared" si="167"/>
        <v>75.567160764035577</v>
      </c>
    </row>
    <row r="733" spans="1:6" ht="12.75" customHeight="1" x14ac:dyDescent="0.2">
      <c r="A733" s="70">
        <v>31215</v>
      </c>
      <c r="B733" s="65" t="s">
        <v>1395</v>
      </c>
      <c r="C733" s="278" t="s">
        <v>1396</v>
      </c>
      <c r="D733" s="192">
        <v>3903.81</v>
      </c>
      <c r="E733" s="192">
        <v>882.88</v>
      </c>
      <c r="F733" s="71">
        <f t="shared" si="167"/>
        <v>22.615854767521984</v>
      </c>
    </row>
    <row r="734" spans="1:6" ht="12.75" customHeight="1" x14ac:dyDescent="0.2">
      <c r="A734" s="70">
        <v>32121</v>
      </c>
      <c r="B734" s="65" t="s">
        <v>1397</v>
      </c>
      <c r="C734" s="278" t="s">
        <v>1398</v>
      </c>
      <c r="D734" s="192">
        <v>50171.43</v>
      </c>
      <c r="E734" s="192">
        <v>53783.89</v>
      </c>
      <c r="F734" s="71">
        <f t="shared" si="167"/>
        <v>107.20023328017558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3722</v>
      </c>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24654.22</v>
      </c>
      <c r="E738" s="194">
        <v>28320.82</v>
      </c>
      <c r="F738" s="45">
        <f t="shared" si="167"/>
        <v>114.87209897534782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4387.24</v>
      </c>
      <c r="E741" s="192">
        <v>3099.13</v>
      </c>
      <c r="F741" s="71">
        <f t="shared" ref="F741:F1006" si="169">IF(D741&lt;&gt;0,IF(E741/D741&gt;=100,"&gt;&gt;100",E741/D741*100),"-")</f>
        <v>70.63962764745034</v>
      </c>
    </row>
    <row r="742" spans="1:6" ht="12.75" customHeight="1" x14ac:dyDescent="0.2">
      <c r="A742" s="70" t="s">
        <v>1413</v>
      </c>
      <c r="B742" s="65" t="s">
        <v>1414</v>
      </c>
      <c r="C742" s="278" t="s">
        <v>1413</v>
      </c>
      <c r="D742" s="192">
        <v>0</v>
      </c>
      <c r="E742" s="192">
        <v>204.86</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700</v>
      </c>
      <c r="E850" s="194">
        <v>340</v>
      </c>
      <c r="F850" s="45">
        <f t="shared" si="169"/>
        <v>48.571428571428569</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6" zoomScaleNormal="100" workbookViewId="0">
      <selection activeCell="E379" sqref="E3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895272.45000000007</v>
      </c>
      <c r="E6" s="180">
        <f t="shared" si="0"/>
        <v>939401.72</v>
      </c>
      <c r="F6" s="181">
        <f t="shared" ref="F6:F298" si="1">IF(D6&gt;0,IF(E6/D6&gt;=100,"&gt;&gt;100",E6/D6*100),"-")</f>
        <v>104.92914419515533</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661323.1100000001</v>
      </c>
      <c r="E7" s="79">
        <f t="shared" si="2"/>
        <v>639999.23</v>
      </c>
      <c r="F7" s="71">
        <f t="shared" si="1"/>
        <v>96.775573138522248</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661323.1100000001</v>
      </c>
      <c r="E12" s="79">
        <f t="shared" si="3"/>
        <v>639999.23</v>
      </c>
      <c r="F12" s="71">
        <f t="shared" si="1"/>
        <v>96.775573138522248</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481372.42000000016</v>
      </c>
      <c r="E13" s="79">
        <f t="shared" si="4"/>
        <v>458875.52</v>
      </c>
      <c r="F13" s="71">
        <f t="shared" si="1"/>
        <v>95.326508319691399</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1801122.61</v>
      </c>
      <c r="E15" s="192">
        <v>1801122.61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1319750.19</v>
      </c>
      <c r="E18" s="192">
        <v>1342247.09</v>
      </c>
      <c r="F18" s="71">
        <f t="shared" si="1"/>
        <v>101.7046332078952</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104989.85999999999</v>
      </c>
      <c r="E19" s="79">
        <f t="shared" si="5"/>
        <v>106162.88</v>
      </c>
      <c r="F19" s="71">
        <f t="shared" si="1"/>
        <v>101.11726980110272</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384765.46</v>
      </c>
      <c r="E20" s="192">
        <v>408603.12</v>
      </c>
      <c r="F20" s="71">
        <f t="shared" si="1"/>
        <v>106.19537418977265</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9528.75</v>
      </c>
      <c r="E21" s="192">
        <v>9528.75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32654.01</v>
      </c>
      <c r="E22" s="192">
        <v>37272.51</v>
      </c>
      <c r="F22" s="71">
        <f t="shared" si="1"/>
        <v>114.14374528580105</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1123.04</v>
      </c>
      <c r="E24" s="192">
        <v>1123.04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1306.03</v>
      </c>
      <c r="E25" s="192">
        <v>1306.03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400815.87</v>
      </c>
      <c r="E26" s="192">
        <v>401221.81</v>
      </c>
      <c r="F26" s="71">
        <f t="shared" si="1"/>
        <v>100.10127842492864</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725203.3</v>
      </c>
      <c r="E28" s="192">
        <v>752892.38</v>
      </c>
      <c r="F28" s="71">
        <f t="shared" si="1"/>
        <v>103.81811279678401</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74960.829999999987</v>
      </c>
      <c r="E35" s="79">
        <f t="shared" si="7"/>
        <v>74960.829999999987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154196.97</v>
      </c>
      <c r="E36" s="192">
        <v>210271.89</v>
      </c>
      <c r="F36" s="71">
        <f t="shared" si="1"/>
        <v>136.36577294612212</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6120.11</v>
      </c>
      <c r="E37" s="192">
        <v>6120.11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85356.25</v>
      </c>
      <c r="E40" s="192">
        <v>141431.17000000001</v>
      </c>
      <c r="F40" s="71">
        <f t="shared" si="1"/>
        <v>165.69515413341145</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4752.67</v>
      </c>
      <c r="E54" s="192">
        <v>0</v>
      </c>
      <c r="F54" s="71">
        <f t="shared" si="1"/>
        <v>0</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4752.67</v>
      </c>
      <c r="E55" s="192">
        <v>0</v>
      </c>
      <c r="F55" s="71">
        <f t="shared" si="1"/>
        <v>0</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233949.34</v>
      </c>
      <c r="E69" s="79">
        <f>E70+E82+E88+E119+E135+E147+E165+E171</f>
        <v>299402.49</v>
      </c>
      <c r="F69" s="71">
        <f t="shared" si="1"/>
        <v>127.97748863065823</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39922.720000000001</v>
      </c>
      <c r="E70" s="79">
        <f t="shared" si="12"/>
        <v>73273.009999999995</v>
      </c>
      <c r="F70" s="71">
        <f t="shared" si="1"/>
        <v>183.53711871335418</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39922.720000000001</v>
      </c>
      <c r="E71" s="79">
        <f t="shared" si="13"/>
        <v>73273.009999999995</v>
      </c>
      <c r="F71" s="71">
        <f t="shared" si="1"/>
        <v>183.53711871335418</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39922.720000000001</v>
      </c>
      <c r="E73" s="192">
        <v>73273.009999999995</v>
      </c>
      <c r="F73" s="71">
        <f t="shared" si="1"/>
        <v>183.53711871335418</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9313.34</v>
      </c>
      <c r="E82" s="79">
        <f>SUM(E83:E85)-E86+E87</f>
        <v>14995.349999999999</v>
      </c>
      <c r="F82" s="71">
        <f t="shared" si="1"/>
        <v>161.00936935621374</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1715.13</v>
      </c>
      <c r="E85" s="192">
        <v>1715.13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7598.21</v>
      </c>
      <c r="E87" s="192">
        <v>13280.22</v>
      </c>
      <c r="F87" s="71">
        <f t="shared" si="1"/>
        <v>174.78090234410473</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20462.71</v>
      </c>
      <c r="E147" s="79">
        <f t="shared" si="24"/>
        <v>211134.13</v>
      </c>
      <c r="F147" s="71">
        <f t="shared" si="1"/>
        <v>1031.7994537380437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189363.49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189363.49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20462.71</v>
      </c>
      <c r="E161" s="192">
        <v>21770.639999999999</v>
      </c>
      <c r="F161" s="71">
        <f t="shared" si="1"/>
        <v>106.39177313268868</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164250.57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164250.57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895272.45</v>
      </c>
      <c r="E176" s="79">
        <f>E177+E251</f>
        <v>939401.72</v>
      </c>
      <c r="F176" s="71">
        <f t="shared" si="1"/>
        <v>104.92914419515533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193081.58</v>
      </c>
      <c r="E177" s="79">
        <f>E178+E197+E203+E219+E247+E248</f>
        <v>258425.15999999997</v>
      </c>
      <c r="F177" s="71">
        <f t="shared" si="1"/>
        <v>133.84247218196577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192889.68</v>
      </c>
      <c r="E178" s="79">
        <f>SUM(E179:E181)+E185+E186+SUM(E194:E196)</f>
        <v>248815.59999999998</v>
      </c>
      <c r="F178" s="71">
        <f t="shared" si="1"/>
        <v>128.99373362017087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179520.8</v>
      </c>
      <c r="E179" s="192">
        <v>203922.27</v>
      </c>
      <c r="F179" s="71">
        <f t="shared" si="1"/>
        <v>113.59255863387419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6844.2</v>
      </c>
      <c r="E180" s="192">
        <v>44677.33</v>
      </c>
      <c r="F180" s="71">
        <f t="shared" si="1"/>
        <v>652.77651149878727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1.66</v>
      </c>
      <c r="E181" s="79">
        <f t="shared" si="28"/>
        <v>216</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1.66</v>
      </c>
      <c r="E184" s="192">
        <v>216</v>
      </c>
      <c r="F184" s="71" t="str">
        <f t="shared" si="1"/>
        <v>&gt;&gt;100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6523.02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191.9</v>
      </c>
      <c r="E197" s="79">
        <f>SUM(E198:E202)</f>
        <v>1317.1</v>
      </c>
      <c r="F197" s="71">
        <f t="shared" si="1"/>
        <v>686.34705575820738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191.9</v>
      </c>
      <c r="E199" s="192">
        <v>1317.1</v>
      </c>
      <c r="F199" s="71">
        <f t="shared" ref="F199:F202" si="30">IF(D199&gt;0,IF(E199/D199&gt;=100,"&gt;&gt;100",E199/D199*100),"-")</f>
        <v>686.34705575820738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8292.4599999999991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702190.87</v>
      </c>
      <c r="E251" s="79">
        <f>+E252+E255-E264+E274+E291</f>
        <v>680976.56</v>
      </c>
      <c r="F251" s="71">
        <f t="shared" si="1"/>
        <v>96.978839955580739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661323.11</v>
      </c>
      <c r="E252" s="79">
        <f>E253-E254</f>
        <v>639999.23</v>
      </c>
      <c r="F252" s="71">
        <f t="shared" si="1"/>
        <v>96.775573138522248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661323.11</v>
      </c>
      <c r="E253" s="192">
        <v>639999.23</v>
      </c>
      <c r="F253" s="71">
        <f t="shared" si="1"/>
        <v>96.775573138522248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20405.05</v>
      </c>
      <c r="E255" s="79">
        <f>E256-E260</f>
        <v>-170156.79999999999</v>
      </c>
      <c r="F255" s="71">
        <f t="shared" si="1"/>
        <v>-833.89553076321795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20405.05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20405.05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170156.79999999999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170156.79999999999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20462.71</v>
      </c>
      <c r="E274" s="79">
        <f>SUM(E275:E277)+SUM(E286:E290)</f>
        <v>211134.13</v>
      </c>
      <c r="F274" s="71">
        <f t="shared" si="1"/>
        <v>1031.7994537380437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189363.49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189363.49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20462.71</v>
      </c>
      <c r="E288" s="192">
        <v>21770.639999999999</v>
      </c>
      <c r="F288" s="71">
        <f t="shared" si="39"/>
        <v>106.39177313268868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20462.71</v>
      </c>
      <c r="E302" s="192">
        <v>211134.13</v>
      </c>
      <c r="F302" s="71">
        <f t="shared" si="43"/>
        <v>1031.7994537380437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7598.21</v>
      </c>
      <c r="E308" s="192">
        <v>13280.22</v>
      </c>
      <c r="F308" s="71">
        <f t="shared" si="43"/>
        <v>174.78090234410473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192889.68</v>
      </c>
      <c r="E336" s="192">
        <v>13296.54</v>
      </c>
      <c r="F336" s="71">
        <f t="shared" si="43"/>
        <v>6.8933392392998947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0</v>
      </c>
      <c r="E337" s="192">
        <v>235519.06</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191.9</v>
      </c>
      <c r="E338" s="192">
        <v>1317.1</v>
      </c>
      <c r="F338" s="71">
        <f t="shared" si="43"/>
        <v>686.34705575820738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v>0</v>
      </c>
      <c r="E379" s="192">
        <v>75.88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0</v>
      </c>
      <c r="E380" s="192">
        <v>8216.58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H111" sqref="H11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2368039.59</v>
      </c>
      <c r="E114" s="60">
        <f t="shared" si="22"/>
        <v>2953864.17</v>
      </c>
      <c r="F114" s="45">
        <f t="shared" si="1"/>
        <v>124.73880008061859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2368039.59</v>
      </c>
      <c r="E118" s="60">
        <f t="shared" si="24"/>
        <v>2953864.17</v>
      </c>
      <c r="F118" s="45">
        <f t="shared" si="1"/>
        <v>124.73880008061859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2368039.59</v>
      </c>
      <c r="E120" s="194">
        <v>2953864.17</v>
      </c>
      <c r="F120" s="45">
        <f t="shared" si="1"/>
        <v>124.73880008061859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2368039.59</v>
      </c>
      <c r="E141" s="81">
        <f t="shared" si="28"/>
        <v>2953864.17</v>
      </c>
      <c r="F141" s="61">
        <f t="shared" si="1"/>
        <v>124.73880008061859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28" sqref="E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1440</v>
      </c>
      <c r="E5" s="82">
        <f t="shared" si="0"/>
        <v>50185.98</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50185.98</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50185.98</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v>0</v>
      </c>
      <c r="E8" s="195">
        <v>50185.98</v>
      </c>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1440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1440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1440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8" zoomScaleNormal="100" workbookViewId="0">
      <selection activeCell="C103" sqref="C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193081.58</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2757603.2</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2660846.85</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2323889.88</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330098.28999999998</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1640.75</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3130.5</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2087.4299999999998</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82833.83</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13922.52</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2692259.6200000006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2604920.9300000006</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2299488.41</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292265.15999999997</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1426.41</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3130.5</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8610.4500000000007</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81708.63</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5630.06</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258425.15999999968</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14613.640000000001</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13296.54</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13296.54</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13296.54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1317.1</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v>1317.1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243811.52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8292.4599999999991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235519.06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4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16658</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3556</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2026-01-30T12:26:33Z</cp:lastPrinted>
  <dcterms:created xsi:type="dcterms:W3CDTF">2022-04-01T05:14:30Z</dcterms:created>
  <dcterms:modified xsi:type="dcterms:W3CDTF">2026-02-05T21:30:50Z</dcterms:modified>
</cp:coreProperties>
</file>